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CF" sheetId="3" r:id="rId3"/>
    <sheet name="Equity" sheetId="4" r:id="rId4"/>
    <sheet name="Notes" sheetId="5" r:id="rId5"/>
  </sheets>
  <externalReferences>
    <externalReference r:id="rId8"/>
  </externalReferences>
  <definedNames>
    <definedName name="_xlnm.Print_Area" localSheetId="1">'BS'!$A$1:$F$65</definedName>
    <definedName name="_xlnm.Print_Area" localSheetId="2">'CF'!$A$1:$E$66</definedName>
    <definedName name="_xlnm.Print_Area" localSheetId="3">'Equity'!$A$1:$L$77</definedName>
    <definedName name="_xlnm.Print_Area" localSheetId="4">'Notes'!$A$1:$O$298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<sst xmlns="http://schemas.openxmlformats.org/spreadsheetml/2006/main" count="544" uniqueCount="373">
  <si>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</si>
  <si>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</si>
  <si>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</si>
  <si>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</si>
  <si>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</si>
  <si>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</si>
  <si>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</si>
  <si>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</si>
  <si>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</si>
  <si>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</si>
  <si>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</si>
  <si>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</si>
  <si>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</si>
  <si>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</si>
  <si>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</si>
  <si>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</si>
  <si>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</si>
  <si>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</si>
  <si>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</si>
  <si>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</si>
  <si>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</si>
  <si>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</si>
  <si>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</si>
  <si>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</si>
  <si>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</si>
  <si>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</si>
  <si>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</si>
  <si>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</si>
  <si>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</si>
  <si>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</si>
  <si>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</si>
  <si>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</si>
  <si>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</si>
  <si>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</si>
  <si>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</si>
  <si>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</si>
  <si>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</si>
  <si>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</si>
  <si>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</si>
  <si>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</si>
  <si>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</si>
  <si>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</si>
  <si>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</si>
  <si>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</si>
  <si>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</si>
  <si>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</si>
  <si>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</si>
  <si>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</si>
  <si>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</si>
  <si>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</si>
  <si>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</si>
  <si>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</si>
  <si>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</si>
  <si>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</si>
  <si>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</si>
  <si>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</si>
  <si>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</si>
  <si>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</si>
  <si>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</si>
  <si>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</si>
  <si>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</si>
  <si>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</si>
  <si>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</si>
  <si>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</si>
  <si>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</si>
  <si>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</si>
  <si>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</si>
  <si>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</si>
  <si>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</si>
  <si>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</si>
  <si>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</si>
  <si>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</si>
  <si>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</si>
  <si>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</si>
  <si>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</si>
  <si>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</si>
  <si>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</si>
  <si>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At 1 July 2007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</si>
  <si>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</si>
  <si>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</si>
  <si>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</si>
  <si>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</si>
  <si>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</si>
  <si>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</si>
  <si>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</si>
  <si>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</si>
  <si>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</si>
  <si>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</si>
  <si>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</si>
  <si>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</si>
  <si>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</si>
  <si>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</si>
  <si>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</si>
  <si>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</si>
  <si>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</si>
  <si>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</si>
  <si>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</si>
  <si>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</si>
  <si>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</si>
  <si>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</si>
  <si>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Proceeds from disposal of short term investments</t>
  </si>
  <si>
    <t>CASH FLOWS FROM FINANCING ACTIVITIES</t>
  </si>
  <si>
    <t>Repayment of borrowings</t>
  </si>
  <si>
    <t>Interest paid</t>
  </si>
  <si>
    <t>Net Change in Cash &amp; Cash Equivalents</t>
  </si>
  <si>
    <t>Cash &amp; cash equivalents at the end of the financial period comprise the following:</t>
  </si>
  <si>
    <t>Deposits with financial institutions</t>
  </si>
  <si>
    <t>Cash and bank</t>
  </si>
  <si>
    <t>Effect of exchange rate changes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</si>
  <si>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</si>
  <si>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</si>
  <si>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</si>
  <si>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</si>
  <si>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</si>
  <si>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</si>
  <si>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</si>
  <si>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</si>
  <si>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</si>
  <si>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</si>
  <si>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</si>
  <si>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</si>
  <si>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</si>
  <si>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</si>
  <si>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</si>
  <si>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</si>
  <si>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</si>
  <si>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</si>
  <si>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</si>
  <si>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</si>
  <si>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</si>
  <si>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</si>
  <si>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</si>
  <si>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</si>
  <si>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</si>
  <si>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</si>
  <si>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</si>
  <si>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</si>
  <si>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</si>
  <si>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</si>
  <si>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</si>
  <si>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</si>
  <si>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</si>
  <si>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</si>
  <si>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</si>
  <si>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</si>
  <si>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</si>
  <si>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</si>
  <si>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</si>
  <si>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</si>
  <si>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</si>
  <si>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</si>
  <si>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</si>
  <si>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</si>
  <si>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</si>
  <si>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</si>
  <si>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</si>
  <si>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</si>
  <si>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</si>
  <si>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</si>
  <si>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</si>
  <si>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</si>
  <si>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</si>
  <si>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</si>
  <si>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</si>
  <si>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</si>
  <si>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</si>
  <si>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</si>
  <si>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</si>
  <si>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</si>
  <si>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</si>
  <si>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</si>
  <si>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</si>
  <si>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</si>
  <si>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</si>
  <si>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</si>
  <si>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</si>
  <si>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</si>
  <si>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</si>
  <si>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</si>
  <si>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</si>
  <si>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</si>
  <si>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</si>
  <si>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</si>
  <si>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</si>
  <si>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</si>
  <si>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</si>
  <si>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</si>
  <si>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</si>
  <si>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</si>
  <si>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</si>
  <si>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Status of 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</si>
  <si>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</si>
  <si>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</si>
  <si>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</si>
  <si>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</si>
  <si>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</si>
  <si>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</si>
  <si>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</si>
  <si>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</si>
  <si>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</si>
  <si>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</si>
  <si>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</si>
  <si>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</si>
  <si>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</si>
  <si>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</si>
  <si>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</si>
  <si>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</si>
  <si>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</si>
  <si>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</si>
  <si>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</si>
  <si>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</si>
  <si>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</si>
  <si>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</si>
  <si>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</si>
  <si>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</si>
  <si>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</si>
  <si>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</si>
  <si>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</si>
  <si>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</si>
  <si>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</si>
  <si>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</si>
  <si>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</si>
  <si>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 xml:space="preserve">The condensed consolidated income statements should be read in conjunction with the audited financial statements for the </t>
  </si>
  <si>
    <t>The condensed consolidated balance sheet should be read in conjunction with the audited financial statements for the year ended</t>
  </si>
  <si>
    <t>equity holders of the Company: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</si>
  <si>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</si>
  <si>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</si>
  <si>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</si>
  <si>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</si>
  <si>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</si>
  <si>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</si>
  <si>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</si>
  <si>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</si>
  <si>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</si>
  <si>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</si>
  <si>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</si>
  <si>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</si>
  <si>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30 Jun 2008</t>
  </si>
  <si>
    <t>Prepaid lease payments</t>
  </si>
  <si>
    <t>Due to related companies, net</t>
  </si>
  <si>
    <t>Equity Component of</t>
  </si>
  <si>
    <t>RCCPS-B</t>
  </si>
  <si>
    <t>Foreign exchange differences</t>
  </si>
  <si>
    <t>(These figures have been audited)</t>
  </si>
  <si>
    <t>Adjustments for :-</t>
  </si>
  <si>
    <t>Reversal of impairment of investments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</si>
  <si>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</si>
  <si>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</si>
  <si>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</si>
  <si>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</si>
  <si>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</si>
  <si>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</si>
  <si>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</si>
  <si>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period to date</t>
  </si>
  <si>
    <t>Other expenses</t>
  </si>
  <si>
    <t>Operating (loss)/profit</t>
  </si>
  <si>
    <t>(Loss)/profit before tax</t>
  </si>
  <si>
    <t>year ended 30 June 2008 and the accompanying explanatory notes attached to the interim financial statements.</t>
  </si>
  <si>
    <t>30 June 2008 and the accompanying explanatory notes attached to the interim financial statements.</t>
  </si>
  <si>
    <t>Due from associates, net</t>
  </si>
  <si>
    <t>Depreciation on property, plant and equipment</t>
  </si>
  <si>
    <t>Impairment of short term investments</t>
  </si>
  <si>
    <t>Impairment of intangible asset</t>
  </si>
  <si>
    <t>Loss/(gain) on disposal of short term investment</t>
  </si>
  <si>
    <t>Net cash generated from operating activities</t>
  </si>
  <si>
    <t>Additional investment in a subsidiary</t>
  </si>
  <si>
    <t>Net cash (used in)/generated from investing activities</t>
  </si>
  <si>
    <t>Net cash used in financing activities</t>
  </si>
  <si>
    <t>Cash &amp; Cash Equivalents at beginning of period</t>
  </si>
  <si>
    <t>Cash &amp; Cash Equivalents at end of period</t>
  </si>
  <si>
    <t>year ended 30 June 2008 and the accompanying explanatory notes attached to the interim financial statements .</t>
  </si>
  <si>
    <t>Period To Date</t>
  </si>
  <si>
    <t>At 1 July 2008</t>
  </si>
  <si>
    <t>Loss during the period</t>
  </si>
  <si>
    <t>Cancellation of ICB</t>
  </si>
  <si>
    <t>Profit for the period</t>
  </si>
  <si>
    <t xml:space="preserve">The condensed consolidated statement of changes in equity should be read in conjunction with the audited financial statements for the year ended 30 June 2008 and the </t>
  </si>
  <si>
    <t>accompanying explanatory notes attached to the interim financial statements.</t>
  </si>
  <si>
    <t>30 June 2008.  These explanatory notes attached to the interim financial statements provide an explanation of events and</t>
  </si>
  <si>
    <t>since the year ended 30 June 2008.</t>
  </si>
  <si>
    <t>30 June 2008.</t>
  </si>
  <si>
    <t>The auditors' report on the financial statements for the year ended 30 June 2008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</si>
  <si>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</si>
  <si>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</si>
  <si>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Segmental Information (Continued)</t>
  </si>
  <si>
    <t>the year ended 30 June 2008.</t>
  </si>
  <si>
    <t>There were no changes in other contingent liabilities and contingent assets since the last annual balance sheet as at 30 June 2008.</t>
  </si>
  <si>
    <t xml:space="preserve">The effective tax rate of the Group for the current period to date is disproportionate to the statutory tax rate due to tax on profits of  </t>
  </si>
  <si>
    <t>There were no sale of unquoted investments and properties for the current financial period to date.</t>
  </si>
  <si>
    <t>Basic earnings per share amounts are calculated by dividing (loss)/profit for the period attributable to ordinary equity holders of the</t>
  </si>
  <si>
    <t>Company by the weighted average number of ordinary shares in issue during the period held by the Company.</t>
  </si>
  <si>
    <t>(Loss)/profit attributable to ordinary equity</t>
  </si>
  <si>
    <t>holders of the Company (RM'000)</t>
  </si>
  <si>
    <t>For the purpose of calculating diluted earnings per share, the (loss)/profit for the period attributable to ordinary equity holders of the</t>
  </si>
  <si>
    <t xml:space="preserve">Company and the weighted average number of ordinary shares in issue during the period have been adjusted for the dilutive effects </t>
  </si>
  <si>
    <t>of all potential ordinary shares, i.e. ICULS and ICB.</t>
  </si>
  <si>
    <t xml:space="preserve">Adjusted (loss)/profit attributable to ordinary </t>
  </si>
  <si>
    <t>equity holders of the Company</t>
  </si>
  <si>
    <t>Warrant have been excluded in the calculation of diluted earnings per share as they are anti-dilutive.</t>
  </si>
  <si>
    <t>During the financial period, the Company has not entered into any agreement to dispose part or the entire equity interest in MA Realty</t>
  </si>
  <si>
    <t>(Loss)/profit after tax</t>
  </si>
  <si>
    <t>No dividend has been paid and/or recommended for the current financial period to date.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</si>
  <si>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</si>
  <si>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</si>
  <si>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</si>
  <si>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</si>
  <si>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</si>
  <si>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</si>
  <si>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</si>
  <si>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</si>
  <si>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</si>
  <si>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</si>
  <si>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</si>
  <si>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</si>
  <si>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</si>
  <si>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</si>
  <si>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</si>
  <si>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*</t>
  </si>
  <si>
    <t>Stamp duties on Acquisitions</t>
  </si>
  <si>
    <t>RPGT and income tax on OIB's Disposals</t>
  </si>
  <si>
    <t>#</t>
  </si>
  <si>
    <t>Payment for defaulted tax of UMP</t>
  </si>
  <si>
    <t>Tax penalty payment</t>
  </si>
  <si>
    <t>Contingency for Duta Plaza Joint Development</t>
  </si>
  <si>
    <t>Restructuring expenses</t>
  </si>
  <si>
    <t>Note:</t>
  </si>
  <si>
    <t>The remaining balance of unutilised amount has been allocated as working capital for the core business of the group.</t>
  </si>
  <si>
    <t>The amount will be utilised pending final agreement with Inland Revenue Board.</t>
  </si>
  <si>
    <t>(Loss)/profit for the period</t>
  </si>
  <si>
    <t>For the Second Quarter Ended 31 December 2008</t>
  </si>
  <si>
    <t>31 Dec 2008</t>
  </si>
  <si>
    <t>31 Dec 2007</t>
  </si>
  <si>
    <t>Equity holders of the Company</t>
  </si>
  <si>
    <t>Minority interests</t>
  </si>
  <si>
    <t>As at 31 December 2008</t>
  </si>
  <si>
    <t>For the period ended 31 December 2008</t>
  </si>
  <si>
    <t>Bad debts recovered</t>
  </si>
  <si>
    <t>Repayment of cancellation of debt instruments</t>
  </si>
  <si>
    <t xml:space="preserve">Decrease/(increase) in land held for property development </t>
  </si>
  <si>
    <t>At 31 December 2008</t>
  </si>
  <si>
    <t>Interests</t>
  </si>
  <si>
    <t>Comparative period ended 31 December 2007</t>
  </si>
  <si>
    <t>At 31 December 2007</t>
  </si>
  <si>
    <t xml:space="preserve">There were no issuance and repayment of debts and equity securities, share buy-backs, share cancellations, shares held as </t>
  </si>
  <si>
    <t>treasury shares and resale of treasury shares for the current financial period.</t>
  </si>
  <si>
    <t>There were no material events subsequent to the end of the current financial period to date.</t>
  </si>
  <si>
    <t>There were no changes in the Composition of the Group for the current financial period to date.</t>
  </si>
  <si>
    <t>Capital Commitments not provided for in the interim financial statements as at 31 December 2008 are as follows:</t>
  </si>
  <si>
    <t xml:space="preserve">The Group's revenue for the current quarter ended 31 December 2008 decreased to RM68.8 million from RM109.2 million in the quarter </t>
  </si>
  <si>
    <t>ended 31 December 2007.  The decrease in Group's revenue was mainly due to lower sales registered by property and leisure division.</t>
  </si>
  <si>
    <t xml:space="preserve">The loss after taxation of the Company for the current quarter ended 31 December 2008 increased to RM24.4 million as compared to </t>
  </si>
  <si>
    <t xml:space="preserve">a profit after tax of RM7.9 million reported in the quarter ended 31 December 2007.   The increase in loss after taxation was mainly </t>
  </si>
  <si>
    <t xml:space="preserve">The Group's  loss before taxation of the Company for the current quarter ended 31 December 2008 increased to RM24.5 million as </t>
  </si>
  <si>
    <t xml:space="preserve">compared to a profit before tax of RM10.4 million reported in the quarter ended 31 December 2007.  The increase in loss before taxation </t>
  </si>
  <si>
    <t>31  Dec 2008</t>
  </si>
  <si>
    <t>Investment in quoted securities as at 31 December 2008:</t>
  </si>
  <si>
    <t>Corporate Proposals (Continued)</t>
  </si>
  <si>
    <t>As at 31 December 2008, the Group borrowings are as follows :</t>
  </si>
  <si>
    <t>No dividend has been declared for the current financial period ended 31 December 2008 (31 December 2007: Nil).</t>
  </si>
  <si>
    <t>The current weak economic outlook arising from the effect of global financial crisis will have an adverse impact on the results of</t>
  </si>
  <si>
    <t>the Group for the financial year ending 30 June 2009.</t>
  </si>
  <si>
    <t>securities.</t>
  </si>
  <si>
    <t>At beginning of the quarter</t>
  </si>
  <si>
    <t>At end of the quarter</t>
  </si>
  <si>
    <t xml:space="preserve">At Book value </t>
  </si>
  <si>
    <t>Basic (loss)/earnings per share (Sen)</t>
  </si>
  <si>
    <t>Diluted (loss)/earnings per share (Sen)</t>
  </si>
  <si>
    <t>Additional purchase during the quarter</t>
  </si>
  <si>
    <t>RM16.6 million on book value of marketable securities and lower profits registered by property division.</t>
  </si>
  <si>
    <t xml:space="preserve"> 25 February 2009</t>
  </si>
  <si>
    <t xml:space="preserve">due to the absence of gain on fair value adjustment of marketable securities and additional write down on book value of marketable </t>
  </si>
  <si>
    <t>was mainly due to the absence of gain on fair value adjustment of marketable securities of RM4.3 million, additional write down of</t>
  </si>
  <si>
    <t>Additional write down during the quarter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</si>
</sst>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72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72" fontId="2" fillId="0" borderId="2" xfId="15" applyNumberFormat="1" applyFont="1" applyFill="1" applyBorder="1" applyAlignment="1">
      <alignment/>
    </xf>
    <xf numFmtId="172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Alignment="1">
      <alignment horizontal="center"/>
    </xf>
    <xf numFmtId="172" fontId="2" fillId="0" borderId="3" xfId="19" applyNumberFormat="1" applyFont="1" applyFill="1" applyBorder="1">
      <alignment/>
      <protection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2" fillId="2" borderId="0" xfId="22" applyFont="1" applyFill="1" applyBorder="1">
      <alignment/>
      <protection/>
    </xf>
    <xf numFmtId="172" fontId="2" fillId="2" borderId="0" xfId="15" applyNumberFormat="1" applyFont="1" applyFill="1" applyAlignment="1">
      <alignment/>
    </xf>
    <xf numFmtId="172" fontId="2" fillId="2" borderId="0" xfId="15" applyNumberFormat="1" applyFont="1" applyFill="1" applyBorder="1" applyAlignment="1">
      <alignment/>
    </xf>
    <xf numFmtId="172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72" fontId="2" fillId="0" borderId="1" xfId="19" applyNumberFormat="1" applyFont="1" applyFill="1" applyBorder="1">
      <alignment/>
      <protection/>
    </xf>
    <xf numFmtId="172" fontId="2" fillId="0" borderId="0" xfId="19" applyNumberFormat="1" applyFont="1" applyFill="1" applyBorder="1">
      <alignment/>
      <protection/>
    </xf>
    <xf numFmtId="172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72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72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/>
    </xf>
    <xf numFmtId="172" fontId="2" fillId="0" borderId="0" xfId="19" applyNumberFormat="1" applyFont="1" applyFill="1" applyAlignment="1">
      <alignment horizontal="right"/>
      <protection/>
    </xf>
    <xf numFmtId="172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72" fontId="2" fillId="0" borderId="9" xfId="19" applyNumberFormat="1" applyFont="1" applyFill="1" applyBorder="1" applyAlignment="1">
      <alignment/>
      <protection/>
    </xf>
    <xf numFmtId="172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2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72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72" fontId="2" fillId="0" borderId="0" xfId="19" applyNumberFormat="1" applyFont="1" applyFill="1" applyAlignment="1">
      <alignment horizontal="center" vertical="top"/>
      <protection/>
    </xf>
    <xf numFmtId="172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72" fontId="2" fillId="0" borderId="1" xfId="19" applyNumberFormat="1" applyFont="1" applyFill="1" applyBorder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15" applyNumberFormat="1" applyFont="1" applyFill="1" applyAlignment="1" quotePrefix="1">
      <alignment/>
    </xf>
    <xf numFmtId="172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73" fontId="2" fillId="0" borderId="2" xfId="19" applyNumberFormat="1" applyFont="1" applyFill="1" applyBorder="1">
      <alignment/>
      <protection/>
    </xf>
    <xf numFmtId="174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72" fontId="8" fillId="0" borderId="0" xfId="19" applyNumberFormat="1" applyFont="1" applyFill="1" applyAlignment="1" quotePrefix="1">
      <alignment horizontal="right" vertical="top"/>
      <protection/>
    </xf>
    <xf numFmtId="172" fontId="2" fillId="0" borderId="0" xfId="19" applyNumberFormat="1" applyFont="1" applyFill="1" applyAlignment="1">
      <alignment horizontal="right" vertical="top"/>
      <protection/>
    </xf>
    <xf numFmtId="173" fontId="2" fillId="0" borderId="2" xfId="19" applyNumberFormat="1" applyFont="1" applyFill="1" applyBorder="1" applyAlignment="1">
      <alignment horizontal="right" vertical="top"/>
      <protection/>
    </xf>
    <xf numFmtId="173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72" fontId="2" fillId="0" borderId="1" xfId="15" applyNumberFormat="1" applyFont="1" applyFill="1" applyBorder="1" applyAlignment="1" quotePrefix="1">
      <alignment horizontal="center"/>
    </xf>
    <xf numFmtId="172" fontId="2" fillId="0" borderId="0" xfId="15" applyNumberFormat="1" applyFont="1" applyFill="1" applyAlignment="1" quotePrefix="1">
      <alignment horizontal="center"/>
    </xf>
    <xf numFmtId="172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72" fontId="2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2" fontId="2" fillId="0" borderId="1" xfId="19" applyNumberFormat="1" applyFont="1" applyFill="1" applyBorder="1" applyAlignment="1">
      <alignment horizontal="right" vertical="top"/>
      <protection/>
    </xf>
    <xf numFmtId="172" fontId="2" fillId="0" borderId="0" xfId="19" applyNumberFormat="1" applyFont="1" applyFill="1" applyBorder="1" applyAlignment="1">
      <alignment horizontal="right"/>
      <protection/>
    </xf>
    <xf numFmtId="172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72" fontId="2" fillId="0" borderId="2" xfId="19" applyNumberFormat="1" applyFont="1" applyFill="1" applyBorder="1" applyAlignment="1">
      <alignment horizontal="right"/>
      <protection/>
    </xf>
    <xf numFmtId="38" fontId="5" fillId="2" borderId="0" xfId="19" applyFont="1" applyFill="1" applyAlignment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2" fillId="2" borderId="3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72" fontId="1" fillId="0" borderId="16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 horizontal="right"/>
    </xf>
    <xf numFmtId="172" fontId="1" fillId="0" borderId="10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72" fontId="1" fillId="0" borderId="17" xfId="15" applyNumberFormat="1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 horizontal="right"/>
    </xf>
    <xf numFmtId="0" fontId="1" fillId="0" borderId="14" xfId="22" applyFont="1" applyFill="1" applyBorder="1">
      <alignment/>
      <protection/>
    </xf>
    <xf numFmtId="172" fontId="1" fillId="0" borderId="18" xfId="15" applyNumberFormat="1" applyFont="1" applyFill="1" applyBorder="1" applyAlignment="1">
      <alignment horizontal="right"/>
    </xf>
    <xf numFmtId="172" fontId="1" fillId="0" borderId="6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43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7" xfId="22" applyNumberFormat="1" applyFont="1" applyFill="1" applyBorder="1">
      <alignment/>
      <protection/>
    </xf>
    <xf numFmtId="172" fontId="4" fillId="0" borderId="0" xfId="15" applyNumberFormat="1" applyFont="1" applyFill="1" applyBorder="1" applyAlignment="1">
      <alignment/>
    </xf>
    <xf numFmtId="0" fontId="1" fillId="2" borderId="0" xfId="22" applyFont="1" applyFill="1" applyAlignment="1">
      <alignment horizontal="left"/>
      <protection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172" fontId="12" fillId="0" borderId="0" xfId="0" applyNumberFormat="1" applyFont="1" applyBorder="1" applyAlignment="1">
      <alignment/>
    </xf>
    <xf numFmtId="38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 horizontal="center" vertical="top"/>
      <protection/>
    </xf>
    <xf numFmtId="38" fontId="2" fillId="0" borderId="0" xfId="19" applyNumberFormat="1" applyFont="1" applyFill="1" applyBorder="1" applyAlignment="1">
      <alignment horizontal="center"/>
      <protection/>
    </xf>
    <xf numFmtId="38" fontId="2" fillId="0" borderId="0" xfId="19" applyNumberFormat="1" applyFont="1" applyFill="1" applyAlignment="1">
      <alignment horizontal="center"/>
      <protection/>
    </xf>
    <xf numFmtId="38" fontId="9" fillId="0" borderId="0" xfId="19" applyNumberFormat="1" applyFont="1" applyFill="1">
      <alignment/>
      <protection/>
    </xf>
    <xf numFmtId="38" fontId="2" fillId="0" borderId="0" xfId="15" applyNumberFormat="1" applyFont="1" applyFill="1" applyAlignment="1">
      <alignment/>
    </xf>
    <xf numFmtId="38" fontId="2" fillId="0" borderId="0" xfId="19" applyNumberFormat="1" applyFont="1" applyFill="1" applyAlignment="1">
      <alignment horizontal="left" vertical="justify"/>
      <protection/>
    </xf>
    <xf numFmtId="38" fontId="2" fillId="0" borderId="0" xfId="0" applyNumberFormat="1" applyFont="1" applyFill="1" applyAlignment="1">
      <alignment/>
    </xf>
    <xf numFmtId="172" fontId="2" fillId="0" borderId="7" xfId="19" applyNumberFormat="1" applyFont="1" applyFill="1" applyBorder="1" applyAlignment="1">
      <alignment horizontal="center" vertical="top"/>
      <protection/>
    </xf>
    <xf numFmtId="38" fontId="2" fillId="0" borderId="0" xfId="19" applyNumberFormat="1" applyFont="1" applyFill="1" applyAlignment="1">
      <alignment horizontal="justify" vertical="justify"/>
      <protection/>
    </xf>
    <xf numFmtId="38" fontId="2" fillId="0" borderId="0" xfId="0" applyNumberFormat="1" applyFont="1" applyFill="1" applyAlignment="1">
      <alignment horizontal="justify" vertical="justify"/>
    </xf>
    <xf numFmtId="9" fontId="2" fillId="0" borderId="0" xfId="23" applyFont="1" applyFill="1" applyAlignment="1">
      <alignment/>
    </xf>
    <xf numFmtId="41" fontId="2" fillId="0" borderId="0" xfId="19" applyNumberFormat="1" applyFont="1" applyFill="1">
      <alignment/>
      <protection/>
    </xf>
    <xf numFmtId="0" fontId="9" fillId="0" borderId="0" xfId="19" applyNumberFormat="1" applyFont="1" applyFill="1" applyBorder="1" applyAlignment="1">
      <alignment horizontal="center" vertical="top"/>
      <protection/>
    </xf>
    <xf numFmtId="38" fontId="2" fillId="0" borderId="0" xfId="19" applyNumberFormat="1" applyFont="1" applyFill="1" applyBorder="1">
      <alignment/>
      <protection/>
    </xf>
    <xf numFmtId="15" fontId="2" fillId="0" borderId="0" xfId="19" applyNumberFormat="1" applyFont="1" applyFill="1" applyBorder="1">
      <alignment/>
      <protection/>
    </xf>
    <xf numFmtId="38" fontId="2" fillId="0" borderId="7" xfId="19" applyNumberFormat="1" applyFont="1" applyFill="1" applyBorder="1">
      <alignment/>
      <protection/>
    </xf>
    <xf numFmtId="172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Ju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2">
      <selection activeCell="H51" sqref="H51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24" t="s">
        <v>64</v>
      </c>
    </row>
    <row r="2" ht="12.75">
      <c r="A2" s="3" t="s">
        <v>0</v>
      </c>
    </row>
    <row r="3" ht="12.75">
      <c r="A3" s="4"/>
    </row>
    <row r="4" ht="14.25">
      <c r="A4" s="125" t="s">
        <v>1</v>
      </c>
    </row>
    <row r="5" ht="13.5" customHeight="1">
      <c r="A5" s="126" t="s">
        <v>329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9" t="s">
        <v>3</v>
      </c>
      <c r="G8" s="39"/>
      <c r="H8" s="39"/>
      <c r="J8" s="195" t="s">
        <v>4</v>
      </c>
      <c r="K8" s="195"/>
      <c r="L8" s="195"/>
    </row>
    <row r="9" spans="6:12" ht="12.75">
      <c r="F9" s="8" t="s">
        <v>5</v>
      </c>
      <c r="G9" s="8"/>
      <c r="H9" s="41" t="s">
        <v>6</v>
      </c>
      <c r="I9" s="116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42" t="s">
        <v>7</v>
      </c>
      <c r="I10" s="116"/>
      <c r="J10" s="8" t="s">
        <v>253</v>
      </c>
      <c r="K10" s="7"/>
      <c r="L10" s="8" t="s">
        <v>253</v>
      </c>
    </row>
    <row r="11" spans="6:12" ht="12.75">
      <c r="F11" s="7" t="s">
        <v>330</v>
      </c>
      <c r="G11" s="7"/>
      <c r="H11" s="42" t="s">
        <v>331</v>
      </c>
      <c r="I11" s="116"/>
      <c r="J11" s="7" t="str">
        <f>+F11</f>
        <v>31 Dec 2008</v>
      </c>
      <c r="K11" s="7"/>
      <c r="L11" s="7" t="str">
        <f>+H11</f>
        <v>31 Dec 2007</v>
      </c>
    </row>
    <row r="12" spans="6:12" ht="12.75">
      <c r="F12" s="8" t="s">
        <v>8</v>
      </c>
      <c r="G12" s="8"/>
      <c r="H12" s="42" t="s">
        <v>8</v>
      </c>
      <c r="I12" s="8"/>
      <c r="J12" s="8" t="s">
        <v>8</v>
      </c>
      <c r="K12" s="8"/>
      <c r="L12" s="7" t="s">
        <v>8</v>
      </c>
    </row>
    <row r="14" spans="1:12" ht="12.75">
      <c r="A14" s="14" t="s">
        <v>9</v>
      </c>
      <c r="B14" s="5" t="s">
        <v>10</v>
      </c>
      <c r="E14" s="13"/>
      <c r="F14" s="117">
        <v>68799</v>
      </c>
      <c r="G14" s="117"/>
      <c r="H14" s="2">
        <v>109159</v>
      </c>
      <c r="J14" s="117">
        <v>168503</v>
      </c>
      <c r="K14" s="117"/>
      <c r="L14" s="2">
        <v>199019</v>
      </c>
    </row>
    <row r="15" ht="12.75">
      <c r="E15" s="13"/>
    </row>
    <row r="16" spans="2:12" ht="12.75">
      <c r="B16" s="5" t="s">
        <v>11</v>
      </c>
      <c r="E16" s="13"/>
      <c r="F16" s="118">
        <v>-71912</v>
      </c>
      <c r="G16" s="118"/>
      <c r="H16" s="2">
        <v>-98109</v>
      </c>
      <c r="J16" s="118">
        <v>-164995</v>
      </c>
      <c r="K16" s="118"/>
      <c r="L16" s="2">
        <v>-181670</v>
      </c>
    </row>
    <row r="17" ht="12.75">
      <c r="E17" s="13"/>
    </row>
    <row r="18" spans="2:12" ht="12.75">
      <c r="B18" s="5" t="s">
        <v>12</v>
      </c>
      <c r="E18" s="13"/>
      <c r="F18" s="118">
        <v>865</v>
      </c>
      <c r="G18" s="118"/>
      <c r="H18" s="2">
        <v>6446</v>
      </c>
      <c r="J18" s="118">
        <v>2442</v>
      </c>
      <c r="K18" s="118"/>
      <c r="L18" s="2">
        <v>23860</v>
      </c>
    </row>
    <row r="19" spans="5:11" ht="12.75">
      <c r="E19" s="13"/>
      <c r="F19" s="118"/>
      <c r="G19" s="118"/>
      <c r="J19" s="118"/>
      <c r="K19" s="118"/>
    </row>
    <row r="20" spans="2:12" ht="12.75">
      <c r="B20" s="5" t="s">
        <v>254</v>
      </c>
      <c r="E20" s="13"/>
      <c r="F20" s="118">
        <v>-16702</v>
      </c>
      <c r="G20" s="118"/>
      <c r="H20" s="2">
        <v>-130</v>
      </c>
      <c r="J20" s="118">
        <v>-30569</v>
      </c>
      <c r="K20" s="118"/>
      <c r="L20" s="2">
        <v>-382</v>
      </c>
    </row>
    <row r="21" spans="5:12" ht="12.75">
      <c r="E21" s="13"/>
      <c r="F21" s="119"/>
      <c r="G21" s="118"/>
      <c r="H21" s="9"/>
      <c r="J21" s="119"/>
      <c r="K21" s="118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5" t="s">
        <v>255</v>
      </c>
      <c r="E23" s="13"/>
      <c r="F23" s="10">
        <f>SUM(F14:F20)</f>
        <v>-18950</v>
      </c>
      <c r="G23" s="10"/>
      <c r="H23" s="10">
        <f>SUM(H14:H20)</f>
        <v>17366</v>
      </c>
      <c r="I23" s="10"/>
      <c r="J23" s="10">
        <f>SUM(J14:J20)</f>
        <v>-24619</v>
      </c>
      <c r="K23" s="10"/>
      <c r="L23" s="10">
        <f>SUM(L14:L20)</f>
        <v>40827</v>
      </c>
    </row>
    <row r="24" spans="5:11" ht="12.75">
      <c r="E24" s="13"/>
      <c r="F24" s="118"/>
      <c r="G24" s="118"/>
      <c r="J24" s="118"/>
      <c r="K24" s="118"/>
    </row>
    <row r="25" spans="2:12" ht="12.75">
      <c r="B25" s="5" t="s">
        <v>13</v>
      </c>
      <c r="E25" s="13"/>
      <c r="F25" s="118">
        <v>-5519</v>
      </c>
      <c r="G25" s="43"/>
      <c r="H25" s="10">
        <v>-6925</v>
      </c>
      <c r="I25" s="10"/>
      <c r="J25" s="118">
        <v>-11972</v>
      </c>
      <c r="K25" s="43"/>
      <c r="L25" s="10">
        <v>-13266</v>
      </c>
    </row>
    <row r="26" spans="5:12" ht="12.75">
      <c r="E26" s="13"/>
      <c r="F26" s="9"/>
      <c r="G26" s="43"/>
      <c r="H26" s="9"/>
      <c r="I26" s="10"/>
      <c r="J26" s="9"/>
      <c r="K26" s="43"/>
      <c r="L26" s="9"/>
    </row>
    <row r="27" spans="5:12" ht="12.75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11" t="s">
        <v>256</v>
      </c>
      <c r="E28" s="13"/>
      <c r="F28" s="117">
        <f>SUM(F23:F25)</f>
        <v>-24469</v>
      </c>
      <c r="G28" s="117"/>
      <c r="H28" s="117">
        <f>SUM(H23:H25)</f>
        <v>10441</v>
      </c>
      <c r="I28" s="117"/>
      <c r="J28" s="117">
        <f>SUM(J23:J25)</f>
        <v>-36591</v>
      </c>
      <c r="K28" s="117"/>
      <c r="L28" s="117">
        <f>SUM(L23:L25)</f>
        <v>27561</v>
      </c>
    </row>
    <row r="29" spans="5:12" ht="14.25" customHeight="1">
      <c r="E29" s="13"/>
      <c r="F29" s="117"/>
      <c r="G29" s="43"/>
      <c r="H29" s="10"/>
      <c r="I29" s="10"/>
      <c r="J29" s="117"/>
      <c r="K29" s="43"/>
      <c r="L29" s="10"/>
    </row>
    <row r="30" spans="2:12" ht="12.75">
      <c r="B30" s="5" t="s">
        <v>14</v>
      </c>
      <c r="E30" s="13"/>
      <c r="F30" s="120">
        <v>40</v>
      </c>
      <c r="G30" s="5"/>
      <c r="H30" s="2">
        <v>-2547</v>
      </c>
      <c r="J30" s="120">
        <v>-2041</v>
      </c>
      <c r="K30" s="5"/>
      <c r="L30" s="2">
        <v>-5252</v>
      </c>
    </row>
    <row r="31" spans="5:12" ht="12.75">
      <c r="E31" s="13"/>
      <c r="G31" s="5"/>
      <c r="H31" s="9"/>
      <c r="K31" s="5"/>
      <c r="L31" s="9"/>
    </row>
    <row r="32" spans="5:11" ht="12.75">
      <c r="E32" s="13"/>
      <c r="F32" s="121"/>
      <c r="G32" s="5"/>
      <c r="J32" s="121"/>
      <c r="K32" s="5"/>
    </row>
    <row r="33" spans="2:12" ht="12.75">
      <c r="B33" s="5" t="s">
        <v>328</v>
      </c>
      <c r="E33" s="13"/>
      <c r="F33" s="2">
        <f>SUM(F28:F30)</f>
        <v>-24429</v>
      </c>
      <c r="H33" s="2">
        <f>SUM(H28:H30)</f>
        <v>7894</v>
      </c>
      <c r="J33" s="2">
        <f>SUM(J28:J30)</f>
        <v>-38632</v>
      </c>
      <c r="L33" s="2">
        <f>SUM(L28:L30)</f>
        <v>22309</v>
      </c>
    </row>
    <row r="34" spans="5:12" ht="13.5" thickBot="1">
      <c r="E34" s="13"/>
      <c r="F34" s="12"/>
      <c r="G34" s="5"/>
      <c r="H34" s="12"/>
      <c r="J34" s="12"/>
      <c r="K34" s="5"/>
      <c r="L34" s="12"/>
    </row>
    <row r="35" spans="5:12" ht="13.5" thickTop="1">
      <c r="E35" s="13"/>
      <c r="F35" s="10"/>
      <c r="G35" s="10"/>
      <c r="H35" s="10"/>
      <c r="I35" s="10"/>
      <c r="J35" s="10"/>
      <c r="K35" s="10"/>
      <c r="L35" s="10"/>
    </row>
    <row r="36" spans="2:11" ht="12.75">
      <c r="B36" s="5" t="s">
        <v>15</v>
      </c>
      <c r="E36" s="13"/>
      <c r="F36" s="10"/>
      <c r="G36" s="5"/>
      <c r="J36" s="10"/>
      <c r="K36" s="5"/>
    </row>
    <row r="37" spans="5:11" ht="12.75">
      <c r="E37" s="13"/>
      <c r="F37" s="10"/>
      <c r="G37" s="5"/>
      <c r="J37" s="10"/>
      <c r="K37" s="5"/>
    </row>
    <row r="38" spans="2:12" ht="14.25" customHeight="1">
      <c r="B38" s="11" t="s">
        <v>332</v>
      </c>
      <c r="E38" s="13"/>
      <c r="F38" s="13">
        <v>-23870</v>
      </c>
      <c r="G38" s="5"/>
      <c r="H38" s="13">
        <v>7965</v>
      </c>
      <c r="I38" s="5"/>
      <c r="J38" s="13">
        <v>-35875</v>
      </c>
      <c r="K38" s="5"/>
      <c r="L38" s="13">
        <v>22430</v>
      </c>
    </row>
    <row r="39" spans="2:12" ht="14.25" customHeight="1">
      <c r="B39" s="11"/>
      <c r="E39" s="13"/>
      <c r="F39" s="13"/>
      <c r="G39" s="5"/>
      <c r="H39" s="13"/>
      <c r="I39" s="5"/>
      <c r="J39" s="13"/>
      <c r="K39" s="5"/>
      <c r="L39" s="13"/>
    </row>
    <row r="40" spans="2:12" ht="12.75">
      <c r="B40" s="11" t="s">
        <v>333</v>
      </c>
      <c r="E40" s="13"/>
      <c r="F40" s="120">
        <v>-559</v>
      </c>
      <c r="G40" s="5"/>
      <c r="H40" s="2">
        <v>-71</v>
      </c>
      <c r="J40" s="120">
        <v>-2757</v>
      </c>
      <c r="K40" s="5"/>
      <c r="L40" s="2">
        <v>-121</v>
      </c>
    </row>
    <row r="41" spans="5:12" ht="12.75">
      <c r="E41" s="13"/>
      <c r="G41" s="5"/>
      <c r="H41" s="9"/>
      <c r="K41" s="5"/>
      <c r="L41" s="9"/>
    </row>
    <row r="42" spans="5:11" ht="12.75">
      <c r="E42" s="13"/>
      <c r="F42" s="121"/>
      <c r="G42" s="5"/>
      <c r="J42" s="121"/>
      <c r="K42" s="5"/>
    </row>
    <row r="43" spans="5:12" ht="12.75">
      <c r="E43" s="13"/>
      <c r="F43" s="2">
        <f>SUM(F38:F40)</f>
        <v>-24429</v>
      </c>
      <c r="H43" s="2">
        <f>SUM(H38:H40)</f>
        <v>7894</v>
      </c>
      <c r="J43" s="2">
        <f>SUM(J38:J40)</f>
        <v>-38632</v>
      </c>
      <c r="L43" s="2">
        <f>SUM(L38:L40)</f>
        <v>22309</v>
      </c>
    </row>
    <row r="44" spans="6:12" ht="13.5" thickBot="1">
      <c r="F44" s="12"/>
      <c r="G44" s="5"/>
      <c r="H44" s="12"/>
      <c r="J44" s="12"/>
      <c r="K44" s="5"/>
      <c r="L44" s="12"/>
    </row>
    <row r="45" ht="13.5" thickTop="1"/>
    <row r="48" spans="1:8" ht="12.75">
      <c r="A48" s="14">
        <v>2</v>
      </c>
      <c r="B48" s="14" t="s">
        <v>16</v>
      </c>
      <c r="C48" s="14" t="s">
        <v>17</v>
      </c>
      <c r="G48" s="5"/>
      <c r="H48" s="15"/>
    </row>
    <row r="49" ht="12.75">
      <c r="D49" s="5" t="s">
        <v>224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3:12" ht="12.75">
      <c r="C51" s="14" t="s">
        <v>18</v>
      </c>
      <c r="D51" s="14" t="s">
        <v>19</v>
      </c>
      <c r="F51" s="16">
        <f>Notes!J249</f>
        <v>-3.2682333740436276</v>
      </c>
      <c r="G51" s="16"/>
      <c r="H51" s="16">
        <f>Notes!K249</f>
        <v>1.0905521082638248</v>
      </c>
      <c r="I51" s="16"/>
      <c r="J51" s="16">
        <f>Notes!M249</f>
        <v>-4.911934323159411</v>
      </c>
      <c r="K51" s="16"/>
      <c r="L51" s="16">
        <f>Notes!N249</f>
        <v>3.071071410967682</v>
      </c>
    </row>
    <row r="52" spans="6:12" ht="12.75">
      <c r="F52" s="16"/>
      <c r="G52" s="16"/>
      <c r="H52" s="16"/>
      <c r="I52" s="16"/>
      <c r="J52" s="16"/>
      <c r="K52" s="16"/>
      <c r="L52" s="16"/>
    </row>
    <row r="53" spans="3:12" ht="12.75">
      <c r="C53" s="14" t="s">
        <v>20</v>
      </c>
      <c r="D53" s="14" t="s">
        <v>21</v>
      </c>
      <c r="F53" s="17">
        <f>Notes!J276</f>
        <v>-1.793312426113817</v>
      </c>
      <c r="G53" s="17"/>
      <c r="H53" s="17">
        <f>Notes!K276</f>
        <v>0.6855642052409269</v>
      </c>
      <c r="I53" s="17"/>
      <c r="J53" s="17">
        <f>Notes!M276</f>
        <v>-2.648077613993788</v>
      </c>
      <c r="K53" s="17"/>
      <c r="L53" s="17">
        <f>Notes!N276</f>
        <v>1.8666095553702657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61" ht="12.75">
      <c r="B61" s="5" t="s">
        <v>222</v>
      </c>
    </row>
    <row r="62" ht="12.75">
      <c r="B62" s="5" t="s">
        <v>257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0">
      <selection activeCell="C13" sqref="C13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8" t="str">
        <f>PL!A1</f>
        <v>OLYMPIA INDUSTRIES BERHAD</v>
      </c>
    </row>
    <row r="2" ht="12.75">
      <c r="A2" s="123" t="str">
        <f>PL!A2</f>
        <v>(Company no. 63026-U)</v>
      </c>
    </row>
    <row r="3" ht="12.75">
      <c r="A3" s="4"/>
    </row>
    <row r="4" ht="14.25">
      <c r="A4" s="125" t="s">
        <v>22</v>
      </c>
    </row>
    <row r="5" ht="14.25">
      <c r="A5" s="126" t="s">
        <v>334</v>
      </c>
    </row>
    <row r="6" spans="1:6" ht="12.75">
      <c r="A6" s="122"/>
      <c r="D6" s="8" t="s">
        <v>23</v>
      </c>
      <c r="F6" s="8" t="s">
        <v>24</v>
      </c>
    </row>
    <row r="7" spans="4:9" ht="12.75">
      <c r="D7" s="7" t="s">
        <v>25</v>
      </c>
      <c r="E7" s="7"/>
      <c r="F7" s="8" t="s">
        <v>26</v>
      </c>
      <c r="G7" s="8"/>
      <c r="H7" s="8"/>
      <c r="I7" s="8"/>
    </row>
    <row r="8" spans="4:9" ht="12.75">
      <c r="D8" s="8" t="s">
        <v>27</v>
      </c>
      <c r="E8" s="8"/>
      <c r="F8" s="8" t="s">
        <v>28</v>
      </c>
      <c r="G8" s="8"/>
      <c r="H8" s="8"/>
      <c r="I8" s="8"/>
    </row>
    <row r="9" spans="4:10" ht="12.75">
      <c r="D9" s="7" t="s">
        <v>330</v>
      </c>
      <c r="E9" s="8"/>
      <c r="F9" s="7" t="s">
        <v>237</v>
      </c>
      <c r="G9" s="7"/>
      <c r="H9" s="7"/>
      <c r="I9" s="7"/>
      <c r="J9" s="40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40"/>
    </row>
    <row r="11" ht="12.75">
      <c r="A11" s="4" t="s">
        <v>29</v>
      </c>
    </row>
    <row r="12" ht="12.75">
      <c r="A12" s="4" t="s">
        <v>30</v>
      </c>
    </row>
    <row r="13" spans="1:10" ht="12.75">
      <c r="A13" s="5" t="s">
        <v>31</v>
      </c>
      <c r="D13" s="2">
        <v>18964</v>
      </c>
      <c r="F13" s="2">
        <v>19649</v>
      </c>
      <c r="J13" s="13"/>
    </row>
    <row r="14" spans="1:10" ht="12.75">
      <c r="A14" s="5" t="s">
        <v>238</v>
      </c>
      <c r="D14" s="2">
        <v>3889</v>
      </c>
      <c r="F14" s="2">
        <v>3911</v>
      </c>
      <c r="J14" s="13"/>
    </row>
    <row r="15" spans="1:10" ht="12.75">
      <c r="A15" s="5" t="s">
        <v>32</v>
      </c>
      <c r="D15" s="2">
        <v>215136</v>
      </c>
      <c r="F15" s="2">
        <v>215335</v>
      </c>
      <c r="J15" s="13"/>
    </row>
    <row r="16" spans="1:10" ht="12.75">
      <c r="A16" s="5" t="s">
        <v>33</v>
      </c>
      <c r="D16" s="2">
        <v>280000</v>
      </c>
      <c r="F16" s="2">
        <v>280000</v>
      </c>
      <c r="J16" s="13"/>
    </row>
    <row r="17" spans="1:10" ht="12.75">
      <c r="A17" s="5" t="s">
        <v>34</v>
      </c>
      <c r="D17" s="2">
        <v>287</v>
      </c>
      <c r="F17" s="2">
        <v>287</v>
      </c>
      <c r="J17" s="13"/>
    </row>
    <row r="18" spans="1:10" ht="12.75">
      <c r="A18" s="5" t="s">
        <v>35</v>
      </c>
      <c r="D18" s="2">
        <v>250</v>
      </c>
      <c r="F18" s="2">
        <v>250</v>
      </c>
      <c r="J18" s="13"/>
    </row>
    <row r="19" spans="1:10" ht="12.75">
      <c r="A19" s="5" t="s">
        <v>36</v>
      </c>
      <c r="D19" s="2">
        <v>125000</v>
      </c>
      <c r="F19" s="2">
        <v>125000</v>
      </c>
      <c r="J19" s="13"/>
    </row>
    <row r="20" spans="1:10" ht="12.75">
      <c r="A20" s="5" t="s">
        <v>37</v>
      </c>
      <c r="D20" s="2">
        <v>20975</v>
      </c>
      <c r="F20" s="2">
        <v>21956</v>
      </c>
      <c r="J20" s="13"/>
    </row>
    <row r="21" spans="1:9" ht="12.75">
      <c r="A21" s="14"/>
      <c r="D21" s="19">
        <f>SUM(D13:D20)</f>
        <v>664501</v>
      </c>
      <c r="E21" s="5"/>
      <c r="F21" s="19">
        <f>SUM(F13:F20)</f>
        <v>666388</v>
      </c>
      <c r="G21" s="5"/>
      <c r="H21" s="5"/>
      <c r="I21" s="5"/>
    </row>
    <row r="22" ht="12.75">
      <c r="A22" s="4" t="s">
        <v>38</v>
      </c>
    </row>
    <row r="23" spans="1:10" ht="12.75">
      <c r="A23" s="5" t="s">
        <v>39</v>
      </c>
      <c r="D23" s="20">
        <v>246678</v>
      </c>
      <c r="F23" s="20">
        <v>231820</v>
      </c>
      <c r="J23" s="13"/>
    </row>
    <row r="24" spans="1:10" ht="12.75">
      <c r="A24" s="5" t="s">
        <v>40</v>
      </c>
      <c r="D24" s="21">
        <v>8544</v>
      </c>
      <c r="F24" s="22">
        <v>887</v>
      </c>
      <c r="J24" s="23"/>
    </row>
    <row r="25" spans="1:10" ht="12.75">
      <c r="A25" s="11" t="s">
        <v>259</v>
      </c>
      <c r="D25" s="22">
        <v>318</v>
      </c>
      <c r="F25" s="22">
        <v>301</v>
      </c>
      <c r="J25" s="13"/>
    </row>
    <row r="26" spans="1:10" ht="12.75">
      <c r="A26" s="5" t="s">
        <v>41</v>
      </c>
      <c r="D26" s="21">
        <v>121368</v>
      </c>
      <c r="F26" s="21">
        <v>152892</v>
      </c>
      <c r="J26" s="13"/>
    </row>
    <row r="27" spans="1:10" ht="12.75">
      <c r="A27" s="5" t="s">
        <v>42</v>
      </c>
      <c r="D27" s="21">
        <v>134058</v>
      </c>
      <c r="F27" s="21">
        <v>150523</v>
      </c>
      <c r="J27" s="13"/>
    </row>
    <row r="28" spans="1:10" ht="13.5" customHeight="1">
      <c r="A28" s="5" t="s">
        <v>43</v>
      </c>
      <c r="D28" s="24">
        <v>22269</v>
      </c>
      <c r="F28" s="24">
        <v>30621</v>
      </c>
      <c r="J28" s="13"/>
    </row>
    <row r="29" spans="4:10" ht="12.75">
      <c r="D29" s="10">
        <f>SUM(D23:D28)</f>
        <v>533235</v>
      </c>
      <c r="E29" s="10"/>
      <c r="F29" s="10">
        <f>SUM(F23:F28)</f>
        <v>567044</v>
      </c>
      <c r="G29" s="10"/>
      <c r="H29" s="10"/>
      <c r="I29" s="10"/>
      <c r="J29" s="13"/>
    </row>
    <row r="30" spans="4:10" ht="8.25" customHeight="1">
      <c r="D30" s="10"/>
      <c r="E30" s="10"/>
      <c r="F30" s="10"/>
      <c r="G30" s="10"/>
      <c r="H30" s="10"/>
      <c r="I30" s="10"/>
      <c r="J30" s="13"/>
    </row>
    <row r="31" spans="1:10" ht="13.5" thickBot="1">
      <c r="A31" s="4" t="s">
        <v>44</v>
      </c>
      <c r="D31" s="25">
        <f>D29+D21</f>
        <v>1197736</v>
      </c>
      <c r="E31" s="10"/>
      <c r="F31" s="25">
        <f>F29+F21</f>
        <v>1233432</v>
      </c>
      <c r="G31" s="10"/>
      <c r="H31" s="10"/>
      <c r="I31" s="10"/>
      <c r="J31" s="13"/>
    </row>
    <row r="32" spans="1:10" ht="12.75">
      <c r="A32" s="4"/>
      <c r="D32" s="10"/>
      <c r="E32" s="10"/>
      <c r="F32" s="10"/>
      <c r="G32" s="10"/>
      <c r="H32" s="10"/>
      <c r="I32" s="10"/>
      <c r="J32" s="13"/>
    </row>
    <row r="33" spans="1:10" ht="12.75">
      <c r="A33" s="4" t="s">
        <v>45</v>
      </c>
      <c r="D33" s="10"/>
      <c r="E33" s="10"/>
      <c r="F33" s="10"/>
      <c r="G33" s="10"/>
      <c r="H33" s="10"/>
      <c r="I33" s="10"/>
      <c r="J33" s="13"/>
    </row>
    <row r="34" spans="1:10" ht="12.75">
      <c r="A34" s="4" t="s">
        <v>46</v>
      </c>
      <c r="D34" s="10"/>
      <c r="E34" s="10"/>
      <c r="F34" s="10"/>
      <c r="G34" s="10"/>
      <c r="H34" s="10"/>
      <c r="I34" s="10"/>
      <c r="J34" s="13"/>
    </row>
    <row r="35" spans="1:10" ht="12.75">
      <c r="A35" s="5" t="s">
        <v>47</v>
      </c>
      <c r="D35" s="2">
        <v>730364</v>
      </c>
      <c r="F35" s="2">
        <v>730364</v>
      </c>
      <c r="J35" s="13"/>
    </row>
    <row r="36" spans="1:10" ht="12.75">
      <c r="A36" s="5" t="s">
        <v>48</v>
      </c>
      <c r="D36" s="5"/>
      <c r="E36" s="5"/>
      <c r="F36" s="5"/>
      <c r="J36" s="13"/>
    </row>
    <row r="37" spans="2:10" ht="12.75">
      <c r="B37" s="5" t="s">
        <v>49</v>
      </c>
      <c r="D37" s="2">
        <v>329</v>
      </c>
      <c r="F37" s="2">
        <v>329</v>
      </c>
      <c r="J37" s="13"/>
    </row>
    <row r="38" spans="1:10" ht="12.75">
      <c r="A38" s="5" t="s">
        <v>50</v>
      </c>
      <c r="D38" s="2">
        <v>143519</v>
      </c>
      <c r="F38" s="2">
        <v>174852</v>
      </c>
      <c r="J38" s="13"/>
    </row>
    <row r="39" spans="1:10" ht="12.75">
      <c r="A39" s="5" t="s">
        <v>234</v>
      </c>
      <c r="D39" s="13">
        <v>278272</v>
      </c>
      <c r="E39" s="5"/>
      <c r="F39" s="13">
        <v>278272</v>
      </c>
      <c r="J39" s="13"/>
    </row>
    <row r="40" spans="1:10" ht="12.75">
      <c r="A40" s="5" t="s">
        <v>51</v>
      </c>
      <c r="D40" s="9">
        <v>-509843</v>
      </c>
      <c r="F40" s="9">
        <v>-470719</v>
      </c>
      <c r="J40" s="13"/>
    </row>
    <row r="41" spans="1:10" ht="12.75">
      <c r="A41" s="11"/>
      <c r="B41" s="4"/>
      <c r="D41" s="2">
        <f>SUM(D35:D40)</f>
        <v>642641</v>
      </c>
      <c r="F41" s="2">
        <f>SUM(F35:F40)</f>
        <v>713098</v>
      </c>
      <c r="J41" s="13"/>
    </row>
    <row r="42" spans="1:10" ht="12.75">
      <c r="A42" s="4" t="s">
        <v>333</v>
      </c>
      <c r="D42" s="2">
        <v>9968</v>
      </c>
      <c r="F42" s="2">
        <v>13139</v>
      </c>
      <c r="J42" s="13"/>
    </row>
    <row r="43" spans="1:10" ht="12.75">
      <c r="A43" s="4" t="s">
        <v>52</v>
      </c>
      <c r="D43" s="26">
        <f>+D41+D42</f>
        <v>652609</v>
      </c>
      <c r="F43" s="26">
        <f>+F41+F42</f>
        <v>726237</v>
      </c>
      <c r="G43" s="10"/>
      <c r="H43" s="10"/>
      <c r="I43" s="10"/>
      <c r="J43" s="13"/>
    </row>
    <row r="44" spans="1:10" ht="12.75">
      <c r="A44" s="4"/>
      <c r="D44" s="10"/>
      <c r="E44" s="10"/>
      <c r="F44" s="10"/>
      <c r="G44" s="10"/>
      <c r="H44" s="10"/>
      <c r="I44" s="10"/>
      <c r="J44" s="13"/>
    </row>
    <row r="45" spans="1:10" ht="12.75">
      <c r="A45" s="4" t="s">
        <v>53</v>
      </c>
      <c r="D45" s="10"/>
      <c r="E45" s="10"/>
      <c r="F45" s="10"/>
      <c r="G45" s="10"/>
      <c r="H45" s="10"/>
      <c r="I45" s="10"/>
      <c r="J45" s="13"/>
    </row>
    <row r="46" spans="1:10" ht="12.75">
      <c r="A46" s="5" t="s">
        <v>54</v>
      </c>
      <c r="D46" s="10">
        <v>298651</v>
      </c>
      <c r="E46" s="10"/>
      <c r="F46" s="10">
        <v>343435</v>
      </c>
      <c r="G46" s="10"/>
      <c r="H46" s="10"/>
      <c r="I46" s="10"/>
      <c r="J46" s="13"/>
    </row>
    <row r="47" spans="1:10" ht="12.75">
      <c r="A47" s="11" t="s">
        <v>55</v>
      </c>
      <c r="D47" s="9">
        <v>2992</v>
      </c>
      <c r="E47" s="10"/>
      <c r="F47" s="9">
        <v>2992</v>
      </c>
      <c r="G47" s="10"/>
      <c r="H47" s="10"/>
      <c r="I47" s="10"/>
      <c r="J47" s="13"/>
    </row>
    <row r="48" spans="1:10" ht="12.75">
      <c r="A48" s="4"/>
      <c r="D48" s="10">
        <f>SUM(D46:D47)</f>
        <v>301643</v>
      </c>
      <c r="E48" s="10"/>
      <c r="F48" s="10">
        <f>SUM(F46:F47)</f>
        <v>346427</v>
      </c>
      <c r="G48" s="10"/>
      <c r="H48" s="10"/>
      <c r="I48" s="10"/>
      <c r="J48" s="13"/>
    </row>
    <row r="49" spans="1:10" ht="12.75">
      <c r="A49" s="4" t="s">
        <v>56</v>
      </c>
      <c r="J49" s="13"/>
    </row>
    <row r="50" spans="1:10" ht="12.75">
      <c r="A50" s="11" t="s">
        <v>239</v>
      </c>
      <c r="D50" s="27">
        <v>18145</v>
      </c>
      <c r="F50" s="20">
        <v>15977</v>
      </c>
      <c r="J50" s="13"/>
    </row>
    <row r="51" spans="1:10" ht="12.75">
      <c r="A51" s="5" t="s">
        <v>57</v>
      </c>
      <c r="D51" s="21">
        <v>194500</v>
      </c>
      <c r="F51" s="21">
        <v>121955</v>
      </c>
      <c r="J51" s="13"/>
    </row>
    <row r="52" spans="1:10" ht="12.75">
      <c r="A52" s="5" t="s">
        <v>58</v>
      </c>
      <c r="D52" s="21">
        <v>16646</v>
      </c>
      <c r="F52" s="21">
        <v>7490</v>
      </c>
      <c r="J52" s="13"/>
    </row>
    <row r="53" spans="1:10" ht="12.75">
      <c r="A53" s="5" t="s">
        <v>59</v>
      </c>
      <c r="D53" s="24">
        <v>14193</v>
      </c>
      <c r="F53" s="24">
        <v>15346</v>
      </c>
      <c r="J53" s="13"/>
    </row>
    <row r="54" spans="4:10" ht="12.75">
      <c r="D54" s="10">
        <f>SUM(D50:D53)</f>
        <v>243484</v>
      </c>
      <c r="E54" s="10"/>
      <c r="F54" s="10">
        <f>SUM(F50:F53)</f>
        <v>160768</v>
      </c>
      <c r="G54" s="10"/>
      <c r="H54" s="10"/>
      <c r="I54" s="10"/>
      <c r="J54" s="13"/>
    </row>
    <row r="55" spans="4:10" ht="11.25" customHeight="1">
      <c r="D55" s="10"/>
      <c r="E55" s="10"/>
      <c r="F55" s="10"/>
      <c r="G55" s="10"/>
      <c r="H55" s="10"/>
      <c r="I55" s="10"/>
      <c r="J55" s="13"/>
    </row>
    <row r="56" spans="1:10" ht="12.75">
      <c r="A56" s="4" t="s">
        <v>60</v>
      </c>
      <c r="D56" s="10">
        <f>D48+D54</f>
        <v>545127</v>
      </c>
      <c r="E56" s="10"/>
      <c r="F56" s="10">
        <f>F48+F54</f>
        <v>507195</v>
      </c>
      <c r="G56" s="10"/>
      <c r="H56" s="10"/>
      <c r="I56" s="10"/>
      <c r="J56" s="13"/>
    </row>
    <row r="57" spans="1:10" ht="7.5" customHeight="1">
      <c r="A57" s="4"/>
      <c r="D57" s="10"/>
      <c r="E57" s="10"/>
      <c r="F57" s="10"/>
      <c r="G57" s="10"/>
      <c r="H57" s="10"/>
      <c r="I57" s="10"/>
      <c r="J57" s="13"/>
    </row>
    <row r="58" spans="1:10" ht="13.5" thickBot="1">
      <c r="A58" s="4" t="s">
        <v>61</v>
      </c>
      <c r="D58" s="25">
        <f>D43+D56</f>
        <v>1197736</v>
      </c>
      <c r="E58" s="10"/>
      <c r="F58" s="25">
        <f>F43+F56</f>
        <v>1233432</v>
      </c>
      <c r="G58" s="10"/>
      <c r="H58" s="10"/>
      <c r="I58" s="10"/>
      <c r="J58" s="13"/>
    </row>
    <row r="59" spans="4:10" ht="12.75">
      <c r="D59" s="10"/>
      <c r="E59" s="10"/>
      <c r="F59" s="10"/>
      <c r="G59" s="10"/>
      <c r="H59" s="10"/>
      <c r="I59" s="10"/>
      <c r="J59" s="13"/>
    </row>
    <row r="60" ht="12.75">
      <c r="J60" s="13"/>
    </row>
    <row r="61" spans="1:10" ht="12.75">
      <c r="A61" s="4" t="s">
        <v>62</v>
      </c>
      <c r="B61" s="4"/>
      <c r="C61" s="4"/>
      <c r="G61" s="10"/>
      <c r="H61" s="10"/>
      <c r="I61" s="10"/>
      <c r="J61" s="13"/>
    </row>
    <row r="62" spans="1:10" ht="13.5" customHeight="1">
      <c r="A62" s="4"/>
      <c r="B62" s="4"/>
      <c r="C62" s="4" t="s">
        <v>63</v>
      </c>
      <c r="D62" s="28">
        <f>+D41/D35</f>
        <v>0.8798913966186723</v>
      </c>
      <c r="E62" s="29"/>
      <c r="F62" s="28">
        <f>+F41/F35</f>
        <v>0.9763597329550745</v>
      </c>
      <c r="J62" s="13"/>
    </row>
    <row r="63" ht="13.5" customHeight="1">
      <c r="J63" s="13"/>
    </row>
    <row r="64" spans="1:2" ht="12.75">
      <c r="A64" s="5" t="s">
        <v>223</v>
      </c>
      <c r="B64" s="14"/>
    </row>
    <row r="65" ht="12.75">
      <c r="A65" s="5" t="s">
        <v>258</v>
      </c>
    </row>
    <row r="66" ht="12.75">
      <c r="B66" s="4"/>
    </row>
    <row r="67" ht="12.75">
      <c r="B67" s="4"/>
    </row>
    <row r="98" ht="3" customHeight="1"/>
    <row r="99" ht="3" customHeight="1"/>
  </sheetData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7">
      <selection activeCell="B13" sqref="B13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38" t="str">
        <f>+'[1]bs'!A1</f>
        <v>OLYMPIA INDUSTRIES BERHAD</v>
      </c>
      <c r="D1" s="43"/>
    </row>
    <row r="2" spans="1:4" ht="12.75">
      <c r="A2" s="3" t="str">
        <f>PL!A2</f>
        <v>(Company no. 63026-U)</v>
      </c>
      <c r="D2" s="43"/>
    </row>
    <row r="3" spans="1:4" ht="7.5" customHeight="1">
      <c r="A3" s="4"/>
      <c r="D3" s="43"/>
    </row>
    <row r="4" spans="1:4" ht="14.25">
      <c r="A4" s="126" t="s">
        <v>88</v>
      </c>
      <c r="D4" s="43"/>
    </row>
    <row r="5" spans="1:4" ht="14.25">
      <c r="A5" s="126" t="s">
        <v>335</v>
      </c>
      <c r="D5" s="43"/>
    </row>
    <row r="6" spans="1:5" ht="12.75">
      <c r="A6" s="5" t="s">
        <v>2</v>
      </c>
      <c r="C6" s="8" t="s">
        <v>5</v>
      </c>
      <c r="D6" s="41"/>
      <c r="E6" s="8" t="s">
        <v>6</v>
      </c>
    </row>
    <row r="7" spans="1:5" ht="12.75">
      <c r="A7" s="50"/>
      <c r="C7" s="8" t="s">
        <v>271</v>
      </c>
      <c r="D7" s="41"/>
      <c r="E7" s="8" t="str">
        <f>C7</f>
        <v>Period To Date</v>
      </c>
    </row>
    <row r="8" spans="1:5" ht="12.75">
      <c r="A8" s="50"/>
      <c r="C8" s="7" t="s">
        <v>330</v>
      </c>
      <c r="D8" s="42"/>
      <c r="E8" s="7" t="s">
        <v>331</v>
      </c>
    </row>
    <row r="9" spans="3:5" ht="12.75">
      <c r="C9" s="8" t="s">
        <v>8</v>
      </c>
      <c r="D9" s="41"/>
      <c r="E9" s="8" t="s">
        <v>8</v>
      </c>
    </row>
    <row r="10" spans="1:4" ht="12.75">
      <c r="A10" s="4" t="s">
        <v>90</v>
      </c>
      <c r="D10" s="43"/>
    </row>
    <row r="11" spans="1:7" ht="12.75">
      <c r="A11" s="5" t="s">
        <v>256</v>
      </c>
      <c r="C11" s="2">
        <f>PL!J28</f>
        <v>-36591</v>
      </c>
      <c r="D11" s="10"/>
      <c r="E11" s="13">
        <f>PL!L28</f>
        <v>27561</v>
      </c>
      <c r="F11" s="10"/>
      <c r="G11" s="10"/>
    </row>
    <row r="12" spans="1:5" ht="12.75">
      <c r="A12" s="5" t="s">
        <v>244</v>
      </c>
      <c r="C12" s="13"/>
      <c r="D12" s="43"/>
      <c r="E12" s="13"/>
    </row>
    <row r="13" spans="2:5" ht="12.75">
      <c r="B13" s="5" t="s">
        <v>148</v>
      </c>
      <c r="C13" s="13">
        <v>-850</v>
      </c>
      <c r="D13" s="43"/>
      <c r="E13" s="13">
        <v>-1507</v>
      </c>
    </row>
    <row r="14" spans="2:5" ht="12.75">
      <c r="B14" s="5" t="s">
        <v>336</v>
      </c>
      <c r="C14" s="13">
        <v>-104</v>
      </c>
      <c r="D14" s="43"/>
      <c r="E14" s="13">
        <v>-71</v>
      </c>
    </row>
    <row r="15" spans="2:5" ht="12.75">
      <c r="B15" s="5" t="s">
        <v>260</v>
      </c>
      <c r="C15" s="13">
        <v>1197</v>
      </c>
      <c r="D15" s="43"/>
      <c r="E15" s="13">
        <v>1139</v>
      </c>
    </row>
    <row r="16" spans="2:5" ht="12.75">
      <c r="B16" s="5" t="s">
        <v>245</v>
      </c>
      <c r="C16" s="13">
        <v>0</v>
      </c>
      <c r="D16" s="43"/>
      <c r="E16" s="13">
        <v>-18630</v>
      </c>
    </row>
    <row r="17" spans="2:5" ht="12.75">
      <c r="B17" s="5" t="s">
        <v>261</v>
      </c>
      <c r="C17" s="13">
        <v>28543</v>
      </c>
      <c r="D17" s="43"/>
      <c r="E17" s="13">
        <v>0</v>
      </c>
    </row>
    <row r="18" spans="2:5" ht="12.75">
      <c r="B18" s="5" t="s">
        <v>262</v>
      </c>
      <c r="C18" s="13">
        <v>1537</v>
      </c>
      <c r="D18" s="43"/>
      <c r="E18" s="13">
        <v>0</v>
      </c>
    </row>
    <row r="19" spans="2:5" ht="12.75">
      <c r="B19" s="5" t="s">
        <v>263</v>
      </c>
      <c r="C19" s="13">
        <v>488</v>
      </c>
      <c r="D19" s="43"/>
      <c r="E19" s="13">
        <v>-1484</v>
      </c>
    </row>
    <row r="20" spans="2:5" ht="12.75">
      <c r="B20" s="5" t="s">
        <v>246</v>
      </c>
      <c r="C20" s="13">
        <v>-488</v>
      </c>
      <c r="D20" s="43"/>
      <c r="E20" s="13">
        <v>0</v>
      </c>
    </row>
    <row r="21" spans="2:5" ht="12.75">
      <c r="B21" s="5" t="s">
        <v>13</v>
      </c>
      <c r="C21" s="13">
        <v>11972</v>
      </c>
      <c r="D21" s="43"/>
      <c r="E21" s="13">
        <v>13266</v>
      </c>
    </row>
    <row r="22" spans="2:5" ht="12.75">
      <c r="B22" s="5" t="s">
        <v>92</v>
      </c>
      <c r="C22" s="9">
        <v>275</v>
      </c>
      <c r="D22" s="10"/>
      <c r="E22" s="44">
        <v>1673</v>
      </c>
    </row>
    <row r="23" spans="1:5" ht="12.75">
      <c r="A23" s="5" t="s">
        <v>93</v>
      </c>
      <c r="C23" s="2">
        <f>SUM(C11:C22)</f>
        <v>5979</v>
      </c>
      <c r="D23" s="10"/>
      <c r="E23" s="2">
        <f>SUM(E11:E22)</f>
        <v>21947</v>
      </c>
    </row>
    <row r="24" spans="2:5" ht="12.75">
      <c r="B24" s="5" t="s">
        <v>94</v>
      </c>
      <c r="C24" s="2">
        <v>-14858</v>
      </c>
      <c r="D24" s="10"/>
      <c r="E24" s="2">
        <v>15980</v>
      </c>
    </row>
    <row r="25" spans="2:5" ht="12.75">
      <c r="B25" s="5" t="s">
        <v>95</v>
      </c>
      <c r="C25" s="2">
        <v>-7657</v>
      </c>
      <c r="D25" s="10"/>
      <c r="E25" s="2">
        <v>-43</v>
      </c>
    </row>
    <row r="26" spans="2:5" ht="12.75">
      <c r="B26" s="5" t="s">
        <v>96</v>
      </c>
      <c r="C26" s="2">
        <v>33565</v>
      </c>
      <c r="D26" s="10"/>
      <c r="E26" s="2">
        <v>-5236</v>
      </c>
    </row>
    <row r="27" spans="2:5" ht="12.75">
      <c r="B27" s="5" t="s">
        <v>97</v>
      </c>
      <c r="C27" s="9">
        <v>72731</v>
      </c>
      <c r="D27" s="10"/>
      <c r="E27" s="9">
        <v>-1948</v>
      </c>
    </row>
    <row r="28" spans="3:5" ht="12.75">
      <c r="C28" s="2">
        <f>SUM(C23:C27)</f>
        <v>89760</v>
      </c>
      <c r="D28" s="10"/>
      <c r="E28" s="2">
        <f>SUM(E23:E27)</f>
        <v>30700</v>
      </c>
    </row>
    <row r="29" spans="2:5" ht="12.75">
      <c r="B29" s="5" t="s">
        <v>103</v>
      </c>
      <c r="C29" s="2">
        <v>-972</v>
      </c>
      <c r="D29" s="10"/>
      <c r="E29" s="2">
        <v>-408</v>
      </c>
    </row>
    <row r="30" spans="2:5" ht="12.75">
      <c r="B30" s="5" t="s">
        <v>98</v>
      </c>
      <c r="C30" s="2">
        <v>-4160</v>
      </c>
      <c r="D30" s="10"/>
      <c r="E30" s="2">
        <v>-4130</v>
      </c>
    </row>
    <row r="31" spans="1:5" ht="12.75">
      <c r="A31" s="5" t="s">
        <v>264</v>
      </c>
      <c r="C31" s="26">
        <f>SUM(C28:C30)</f>
        <v>84628</v>
      </c>
      <c r="D31" s="10"/>
      <c r="E31" s="26">
        <f>SUM(E28:E30)</f>
        <v>26162</v>
      </c>
    </row>
    <row r="32" spans="3:5" ht="12.75">
      <c r="C32" s="2"/>
      <c r="D32" s="10"/>
      <c r="E32" s="2"/>
    </row>
    <row r="33" spans="1:5" ht="12.75">
      <c r="A33" s="4" t="s">
        <v>99</v>
      </c>
      <c r="C33" s="2"/>
      <c r="D33" s="10"/>
      <c r="E33" s="2"/>
    </row>
    <row r="34" spans="2:5" ht="12.75">
      <c r="B34" s="5" t="s">
        <v>338</v>
      </c>
      <c r="C34" s="2">
        <v>200</v>
      </c>
      <c r="E34" s="13">
        <v>-3858</v>
      </c>
    </row>
    <row r="35" spans="2:5" ht="12.75">
      <c r="B35" s="5" t="s">
        <v>235</v>
      </c>
      <c r="C35" s="2">
        <v>-628</v>
      </c>
      <c r="D35" s="10"/>
      <c r="E35" s="2">
        <v>-509</v>
      </c>
    </row>
    <row r="36" spans="2:5" ht="12.75">
      <c r="B36" s="5" t="s">
        <v>247</v>
      </c>
      <c r="C36" s="2">
        <v>-3176</v>
      </c>
      <c r="D36" s="10"/>
      <c r="E36" s="2">
        <v>0</v>
      </c>
    </row>
    <row r="37" spans="2:5" ht="12.75">
      <c r="B37" s="5" t="s">
        <v>100</v>
      </c>
      <c r="C37" s="2">
        <v>177</v>
      </c>
      <c r="D37" s="10"/>
      <c r="E37" s="2">
        <v>10434</v>
      </c>
    </row>
    <row r="38" spans="2:6" ht="12.75">
      <c r="B38" s="5" t="s">
        <v>231</v>
      </c>
      <c r="C38" s="2">
        <v>75</v>
      </c>
      <c r="D38" s="10"/>
      <c r="E38" s="2">
        <v>235</v>
      </c>
      <c r="F38" s="13"/>
    </row>
    <row r="39" spans="2:5" ht="12.75">
      <c r="B39" s="5" t="s">
        <v>265</v>
      </c>
      <c r="C39" s="2">
        <v>-1950</v>
      </c>
      <c r="D39" s="10"/>
      <c r="E39" s="2">
        <v>0</v>
      </c>
    </row>
    <row r="40" spans="2:5" ht="12.75">
      <c r="B40" s="5" t="s">
        <v>248</v>
      </c>
      <c r="C40" s="2">
        <v>1</v>
      </c>
      <c r="D40" s="10"/>
      <c r="E40" s="2">
        <v>1</v>
      </c>
    </row>
    <row r="41" spans="2:5" ht="12.75">
      <c r="B41" s="5" t="s">
        <v>91</v>
      </c>
      <c r="C41" s="2">
        <v>850</v>
      </c>
      <c r="D41" s="10"/>
      <c r="E41" s="2">
        <v>1507</v>
      </c>
    </row>
    <row r="42" spans="2:5" ht="12.75">
      <c r="B42" s="5" t="s">
        <v>266</v>
      </c>
      <c r="C42" s="26">
        <f>SUM(C34:C41)</f>
        <v>-4451</v>
      </c>
      <c r="D42" s="10"/>
      <c r="E42" s="26">
        <f>SUM(E34:E41)</f>
        <v>7810</v>
      </c>
    </row>
    <row r="43" spans="3:5" ht="12.75">
      <c r="C43" s="2"/>
      <c r="D43" s="10"/>
      <c r="E43" s="2"/>
    </row>
    <row r="44" spans="1:5" ht="12.75">
      <c r="A44" s="4" t="s">
        <v>101</v>
      </c>
      <c r="C44" s="2"/>
      <c r="D44" s="10"/>
      <c r="E44" s="2"/>
    </row>
    <row r="45" spans="1:5" ht="12.75">
      <c r="A45" s="4"/>
      <c r="B45" s="5" t="s">
        <v>249</v>
      </c>
      <c r="C45" s="2">
        <v>10056</v>
      </c>
      <c r="D45" s="10"/>
      <c r="E45" s="2">
        <v>0</v>
      </c>
    </row>
    <row r="46" spans="2:5" ht="12.75">
      <c r="B46" s="5" t="s">
        <v>102</v>
      </c>
      <c r="C46" s="2">
        <v>0</v>
      </c>
      <c r="D46" s="10"/>
      <c r="E46" s="2">
        <v>-1000</v>
      </c>
    </row>
    <row r="47" spans="2:5" ht="12.75">
      <c r="B47" s="5" t="s">
        <v>337</v>
      </c>
      <c r="C47" s="2">
        <v>-88699</v>
      </c>
      <c r="D47" s="10"/>
      <c r="E47" s="2">
        <v>0</v>
      </c>
    </row>
    <row r="48" spans="2:5" ht="12.75">
      <c r="B48" s="5" t="s">
        <v>250</v>
      </c>
      <c r="C48" s="2">
        <v>-320</v>
      </c>
      <c r="D48" s="10"/>
      <c r="E48" s="13">
        <v>-278</v>
      </c>
    </row>
    <row r="49" spans="2:5" ht="12.75">
      <c r="B49" s="5" t="s">
        <v>267</v>
      </c>
      <c r="C49" s="26">
        <f>SUM(C45:C48)</f>
        <v>-78963</v>
      </c>
      <c r="D49" s="10"/>
      <c r="E49" s="26">
        <f>SUM(E45:E48)</f>
        <v>-1278</v>
      </c>
    </row>
    <row r="50" spans="3:5" ht="12.75">
      <c r="C50" s="2"/>
      <c r="D50" s="10"/>
      <c r="E50" s="2"/>
    </row>
    <row r="51" spans="1:5" ht="12.75">
      <c r="A51" s="4" t="s">
        <v>104</v>
      </c>
      <c r="C51" s="2">
        <f>+C31+C42+C49</f>
        <v>1214</v>
      </c>
      <c r="D51" s="10"/>
      <c r="E51" s="2">
        <f>E31+E42+E49</f>
        <v>32694</v>
      </c>
    </row>
    <row r="52" spans="1:5" ht="12.75">
      <c r="A52" s="4" t="s">
        <v>108</v>
      </c>
      <c r="C52" s="2">
        <v>0</v>
      </c>
      <c r="D52" s="10"/>
      <c r="E52" s="45">
        <v>-170</v>
      </c>
    </row>
    <row r="53" spans="1:5" ht="12.75">
      <c r="A53" s="4" t="s">
        <v>268</v>
      </c>
      <c r="C53" s="2">
        <v>96144</v>
      </c>
      <c r="D53" s="10"/>
      <c r="E53" s="2">
        <v>114439</v>
      </c>
    </row>
    <row r="54" spans="1:5" ht="13.5" thickBot="1">
      <c r="A54" s="4" t="s">
        <v>269</v>
      </c>
      <c r="C54" s="25">
        <f>SUM(C51:C53)</f>
        <v>97358</v>
      </c>
      <c r="D54" s="10"/>
      <c r="E54" s="25">
        <f>SUM(E51:E53)</f>
        <v>146963</v>
      </c>
    </row>
    <row r="55" spans="3:5" ht="12.75">
      <c r="C55" s="2"/>
      <c r="D55" s="10"/>
      <c r="E55" s="2"/>
    </row>
    <row r="56" spans="3:5" ht="12.75">
      <c r="C56" s="2"/>
      <c r="D56" s="10"/>
      <c r="E56" s="2"/>
    </row>
    <row r="57" ht="14.25" customHeight="1">
      <c r="A57" s="4" t="s">
        <v>105</v>
      </c>
    </row>
    <row r="58" spans="2:5" ht="12.75">
      <c r="B58" s="4"/>
      <c r="C58" s="106" t="s">
        <v>8</v>
      </c>
      <c r="E58" s="106" t="s">
        <v>8</v>
      </c>
    </row>
    <row r="59" spans="2:5" ht="12.75">
      <c r="B59" s="5" t="s">
        <v>106</v>
      </c>
      <c r="C59" s="13">
        <v>75089</v>
      </c>
      <c r="D59" s="13"/>
      <c r="E59" s="13">
        <v>78756</v>
      </c>
    </row>
    <row r="60" spans="2:5" ht="12.75">
      <c r="B60" s="5" t="s">
        <v>107</v>
      </c>
      <c r="C60" s="13">
        <v>22269</v>
      </c>
      <c r="D60" s="13"/>
      <c r="E60" s="13">
        <v>68207</v>
      </c>
    </row>
    <row r="61" spans="3:5" ht="13.5" thickBot="1">
      <c r="C61" s="46">
        <f>SUM(C59:C60)</f>
        <v>97358</v>
      </c>
      <c r="D61" s="45"/>
      <c r="E61" s="46">
        <f>SUM(E59:E60)</f>
        <v>146963</v>
      </c>
    </row>
    <row r="62" spans="3:5" ht="12.75">
      <c r="C62" s="6"/>
      <c r="D62" s="173"/>
      <c r="E62" s="6"/>
    </row>
    <row r="63" spans="3:5" ht="12.75">
      <c r="C63" s="6"/>
      <c r="D63" s="173"/>
      <c r="E63" s="6"/>
    </row>
    <row r="64" spans="3:5" ht="12.75">
      <c r="C64" s="6"/>
      <c r="D64" s="173"/>
      <c r="E64" s="6"/>
    </row>
    <row r="65" spans="1:5" ht="12.75">
      <c r="A65" s="5" t="s">
        <v>109</v>
      </c>
      <c r="C65" s="6"/>
      <c r="D65" s="173"/>
      <c r="E65" s="6"/>
    </row>
    <row r="66" spans="1:5" ht="12.75">
      <c r="A66" s="5" t="s">
        <v>270</v>
      </c>
      <c r="C66" s="6"/>
      <c r="D66" s="173"/>
      <c r="E66" s="6"/>
    </row>
  </sheetData>
  <printOptions/>
  <pageMargins left="0.82" right="0.75" top="0.19" bottom="0.16" header="0.5" footer="0.4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">
      <selection activeCell="F26" sqref="F26:F27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0.57421875" style="30" customWidth="1"/>
    <col min="10" max="12" width="9.28125" style="30" customWidth="1"/>
    <col min="13" max="16384" width="9.140625" style="30" customWidth="1"/>
  </cols>
  <sheetData>
    <row r="1" ht="14.25">
      <c r="A1" s="136" t="s">
        <v>64</v>
      </c>
    </row>
    <row r="2" ht="12.75">
      <c r="A2" s="137" t="str">
        <f>PL!A2</f>
        <v>(Company no. 63026-U)</v>
      </c>
    </row>
    <row r="3" ht="12.75">
      <c r="A3" s="31"/>
    </row>
    <row r="4" ht="14.25">
      <c r="A4" s="32" t="s">
        <v>65</v>
      </c>
    </row>
    <row r="5" ht="12.75">
      <c r="A5" s="174" t="s">
        <v>335</v>
      </c>
    </row>
    <row r="6" ht="12.75">
      <c r="A6" s="30" t="s">
        <v>2</v>
      </c>
    </row>
    <row r="8" spans="3:12" ht="12.75">
      <c r="C8" s="138" t="s">
        <v>230</v>
      </c>
      <c r="D8" s="139"/>
      <c r="E8" s="139"/>
      <c r="F8" s="139"/>
      <c r="G8" s="139"/>
      <c r="H8" s="139"/>
      <c r="I8" s="139"/>
      <c r="J8" s="140"/>
      <c r="K8" s="141" t="s">
        <v>66</v>
      </c>
      <c r="L8" s="142" t="s">
        <v>67</v>
      </c>
    </row>
    <row r="9" spans="3:12" ht="12.75">
      <c r="C9" s="141" t="s">
        <v>68</v>
      </c>
      <c r="D9" s="141"/>
      <c r="E9" s="143"/>
      <c r="F9" s="144" t="s">
        <v>240</v>
      </c>
      <c r="G9" s="145"/>
      <c r="H9" s="141" t="s">
        <v>69</v>
      </c>
      <c r="I9" s="141" t="s">
        <v>70</v>
      </c>
      <c r="J9" s="142" t="s">
        <v>71</v>
      </c>
      <c r="K9" s="146" t="s">
        <v>340</v>
      </c>
      <c r="L9" s="147" t="s">
        <v>72</v>
      </c>
    </row>
    <row r="10" spans="3:12" ht="12.75">
      <c r="C10" s="146" t="s">
        <v>73</v>
      </c>
      <c r="D10" s="146" t="s">
        <v>74</v>
      </c>
      <c r="E10" s="148" t="s">
        <v>214</v>
      </c>
      <c r="F10" s="141" t="s">
        <v>215</v>
      </c>
      <c r="G10" s="141" t="s">
        <v>241</v>
      </c>
      <c r="H10" s="146" t="s">
        <v>75</v>
      </c>
      <c r="I10" s="146" t="s">
        <v>76</v>
      </c>
      <c r="J10" s="149"/>
      <c r="K10" s="146"/>
      <c r="L10" s="147"/>
    </row>
    <row r="11" spans="3:12" ht="12.75">
      <c r="C11" s="150" t="s">
        <v>8</v>
      </c>
      <c r="D11" s="150" t="s">
        <v>8</v>
      </c>
      <c r="E11" s="151" t="s">
        <v>8</v>
      </c>
      <c r="F11" s="150" t="s">
        <v>8</v>
      </c>
      <c r="G11" s="150" t="s">
        <v>8</v>
      </c>
      <c r="H11" s="150" t="s">
        <v>8</v>
      </c>
      <c r="I11" s="150" t="s">
        <v>8</v>
      </c>
      <c r="J11" s="152" t="s">
        <v>8</v>
      </c>
      <c r="K11" s="150" t="s">
        <v>8</v>
      </c>
      <c r="L11" s="152" t="s">
        <v>8</v>
      </c>
    </row>
    <row r="12" spans="11:12" ht="6" customHeight="1">
      <c r="K12" s="33"/>
      <c r="L12" s="33"/>
    </row>
    <row r="13" spans="1:12" ht="12.75">
      <c r="A13" s="30" t="s">
        <v>272</v>
      </c>
      <c r="C13" s="2">
        <v>730364</v>
      </c>
      <c r="D13" s="2">
        <f>G26</f>
        <v>9743</v>
      </c>
      <c r="E13" s="2">
        <v>278272</v>
      </c>
      <c r="F13" s="2">
        <v>174852</v>
      </c>
      <c r="G13" s="2">
        <f>G42</f>
        <v>329</v>
      </c>
      <c r="H13" s="2">
        <f>H42</f>
        <v>-233884</v>
      </c>
      <c r="I13" s="2">
        <v>-246578</v>
      </c>
      <c r="J13" s="2">
        <f>SUM(C13:I13)</f>
        <v>713098</v>
      </c>
      <c r="K13" s="2">
        <v>13139</v>
      </c>
      <c r="L13" s="10">
        <f>SUM(J13:K13)</f>
        <v>726237</v>
      </c>
    </row>
    <row r="14" spans="1:12" ht="12.75">
      <c r="A14" s="30" t="s">
        <v>273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PL!J38</f>
        <v>-35875</v>
      </c>
      <c r="J14" s="2">
        <f>SUM(C14:I14)</f>
        <v>-35875</v>
      </c>
      <c r="K14" s="10">
        <f>PL!J40</f>
        <v>-2757</v>
      </c>
      <c r="L14" s="10">
        <f>SUM(J14:K14)</f>
        <v>-38632</v>
      </c>
    </row>
    <row r="15" spans="1:12" ht="12.75">
      <c r="A15" s="30" t="s">
        <v>274</v>
      </c>
      <c r="B15" s="153"/>
      <c r="C15" s="2">
        <v>0</v>
      </c>
      <c r="D15" s="2">
        <v>0</v>
      </c>
      <c r="E15" s="2">
        <v>0</v>
      </c>
      <c r="F15" s="2">
        <v>-31333</v>
      </c>
      <c r="G15" s="2">
        <v>0</v>
      </c>
      <c r="H15" s="2">
        <v>0</v>
      </c>
      <c r="I15" s="2">
        <v>-3249</v>
      </c>
      <c r="J15" s="2">
        <f>SUM(C15:I15)</f>
        <v>-34582</v>
      </c>
      <c r="K15" s="168">
        <v>0</v>
      </c>
      <c r="L15" s="10">
        <f>SUM(J15:K15)</f>
        <v>-34582</v>
      </c>
    </row>
    <row r="16" spans="1:12" ht="12.75">
      <c r="A16" s="30" t="s">
        <v>265</v>
      </c>
      <c r="B16" s="153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SUM(C16:I16)</f>
        <v>0</v>
      </c>
      <c r="K16" s="10">
        <v>-414</v>
      </c>
      <c r="L16" s="10">
        <f>SUM(J16:K16)</f>
        <v>-414</v>
      </c>
    </row>
    <row r="17" spans="1:12" ht="12.75">
      <c r="A17" s="30" t="s">
        <v>242</v>
      </c>
      <c r="B17" s="153"/>
      <c r="C17" s="2">
        <v>0</v>
      </c>
      <c r="D17" s="2">
        <f>G27</f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>SUM(C17:I17)</f>
        <v>0</v>
      </c>
      <c r="K17" s="10">
        <v>0</v>
      </c>
      <c r="L17" s="10">
        <f>SUM(J17:K17)</f>
        <v>0</v>
      </c>
    </row>
    <row r="18" spans="1:12" ht="13.5" thickBot="1">
      <c r="A18" s="30" t="s">
        <v>339</v>
      </c>
      <c r="B18" s="153"/>
      <c r="C18" s="25">
        <f aca="true" t="shared" si="0" ref="C18:L18">SUM(C13:C17)</f>
        <v>730364</v>
      </c>
      <c r="D18" s="25">
        <f>SUM(D13:D17)</f>
        <v>9743</v>
      </c>
      <c r="E18" s="25">
        <f>SUM(E13:E17)</f>
        <v>278272</v>
      </c>
      <c r="F18" s="25">
        <f>SUM(F13:F17)</f>
        <v>143519</v>
      </c>
      <c r="G18" s="25">
        <f>SUM(G13:G17)</f>
        <v>329</v>
      </c>
      <c r="H18" s="25">
        <f t="shared" si="0"/>
        <v>-233884</v>
      </c>
      <c r="I18" s="25">
        <f t="shared" si="0"/>
        <v>-285702</v>
      </c>
      <c r="J18" s="25">
        <f t="shared" si="0"/>
        <v>642641</v>
      </c>
      <c r="K18" s="25">
        <f t="shared" si="0"/>
        <v>9968</v>
      </c>
      <c r="L18" s="25">
        <f t="shared" si="0"/>
        <v>652609</v>
      </c>
    </row>
    <row r="19" spans="1:12" ht="12.75">
      <c r="A19" s="31"/>
      <c r="B19" s="15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153"/>
      <c r="C20" s="2"/>
      <c r="D20" s="2"/>
      <c r="E20" s="2"/>
      <c r="F20" s="2"/>
      <c r="G20" s="2"/>
      <c r="H20" s="2"/>
      <c r="I20" s="2"/>
      <c r="J20" s="153"/>
      <c r="K20" s="2"/>
      <c r="L20" s="2"/>
    </row>
    <row r="21" spans="1:12" ht="12.75">
      <c r="A21" s="31" t="s">
        <v>74</v>
      </c>
      <c r="B21" s="154"/>
      <c r="C21" s="155" t="s">
        <v>78</v>
      </c>
      <c r="D21" s="156" t="s">
        <v>68</v>
      </c>
      <c r="E21" s="157" t="s">
        <v>79</v>
      </c>
      <c r="F21" s="158"/>
      <c r="G21" s="159"/>
      <c r="H21" s="2"/>
      <c r="I21" s="2"/>
      <c r="J21" s="2"/>
      <c r="K21" s="2"/>
      <c r="L21" s="153"/>
    </row>
    <row r="22" spans="1:12" ht="12.75">
      <c r="A22" s="31"/>
      <c r="B22" s="154"/>
      <c r="C22" s="160" t="s">
        <v>80</v>
      </c>
      <c r="D22" s="161" t="s">
        <v>81</v>
      </c>
      <c r="E22" s="162" t="s">
        <v>82</v>
      </c>
      <c r="F22" s="161" t="s">
        <v>83</v>
      </c>
      <c r="G22" s="163"/>
      <c r="H22" s="2"/>
      <c r="I22" s="2"/>
      <c r="J22" s="2"/>
      <c r="K22" s="2"/>
      <c r="L22" s="153"/>
    </row>
    <row r="23" spans="1:12" ht="12.75">
      <c r="A23" s="31"/>
      <c r="B23" s="154"/>
      <c r="C23" s="160"/>
      <c r="D23" s="161"/>
      <c r="E23" s="162"/>
      <c r="F23" s="161"/>
      <c r="G23" s="147" t="s">
        <v>71</v>
      </c>
      <c r="H23" s="2"/>
      <c r="I23" s="2"/>
      <c r="J23" s="2"/>
      <c r="K23" s="2"/>
      <c r="L23" s="153"/>
    </row>
    <row r="24" spans="1:12" ht="12.75">
      <c r="A24" s="31"/>
      <c r="B24" s="154"/>
      <c r="C24" s="164" t="s">
        <v>8</v>
      </c>
      <c r="D24" s="165" t="s">
        <v>8</v>
      </c>
      <c r="E24" s="166" t="s">
        <v>8</v>
      </c>
      <c r="F24" s="165" t="s">
        <v>8</v>
      </c>
      <c r="G24" s="152" t="s">
        <v>8</v>
      </c>
      <c r="H24" s="2"/>
      <c r="I24" s="2"/>
      <c r="J24" s="2"/>
      <c r="K24" s="2"/>
      <c r="L24" s="153"/>
    </row>
    <row r="25" spans="2:12" ht="12.75">
      <c r="B25" s="153"/>
      <c r="C25" s="2"/>
      <c r="D25" s="2"/>
      <c r="E25" s="2"/>
      <c r="F25" s="2"/>
      <c r="G25" s="2"/>
      <c r="H25" s="10"/>
      <c r="I25" s="10"/>
      <c r="J25" s="10"/>
      <c r="K25" s="10"/>
      <c r="L25" s="170"/>
    </row>
    <row r="26" spans="1:12" ht="12.75">
      <c r="A26" s="30" t="str">
        <f>A13</f>
        <v>At 1 July 2008</v>
      </c>
      <c r="B26" s="153"/>
      <c r="C26" s="10">
        <v>2234</v>
      </c>
      <c r="D26" s="10">
        <f>D52</f>
        <v>4584</v>
      </c>
      <c r="E26" s="10">
        <v>1325</v>
      </c>
      <c r="F26" s="10">
        <f>F52</f>
        <v>1600</v>
      </c>
      <c r="G26" s="10">
        <f>SUM(C26:F26)</f>
        <v>9743</v>
      </c>
      <c r="H26" s="10"/>
      <c r="I26" s="10"/>
      <c r="J26" s="10"/>
      <c r="K26" s="10"/>
      <c r="L26" s="10"/>
    </row>
    <row r="27" spans="1:12" ht="12.75">
      <c r="A27" s="30" t="s">
        <v>242</v>
      </c>
      <c r="B27" s="153"/>
      <c r="C27" s="10">
        <v>0</v>
      </c>
      <c r="D27" s="2">
        <v>0</v>
      </c>
      <c r="E27" s="2">
        <v>0</v>
      </c>
      <c r="F27" s="2">
        <v>0</v>
      </c>
      <c r="G27" s="10">
        <f>SUM(C27:F27)</f>
        <v>0</v>
      </c>
      <c r="H27" s="10"/>
      <c r="I27" s="10"/>
      <c r="J27" s="171"/>
      <c r="K27" s="171"/>
      <c r="L27" s="171"/>
    </row>
    <row r="28" spans="1:12" ht="13.5" thickBot="1">
      <c r="A28" s="30" t="str">
        <f>A18</f>
        <v>At 31 December 2008</v>
      </c>
      <c r="B28" s="153"/>
      <c r="C28" s="25">
        <f>SUM(C26:C27)</f>
        <v>2234</v>
      </c>
      <c r="D28" s="25">
        <f>SUM(D26:D27)</f>
        <v>4584</v>
      </c>
      <c r="E28" s="25">
        <f>SUM(E26:E27)</f>
        <v>1325</v>
      </c>
      <c r="F28" s="25">
        <f>SUM(F26:F27)</f>
        <v>1600</v>
      </c>
      <c r="G28" s="25">
        <f>SUM(G26:G27)</f>
        <v>9743</v>
      </c>
      <c r="H28" s="10"/>
      <c r="I28" s="10"/>
      <c r="J28" s="10"/>
      <c r="K28" s="10"/>
      <c r="L28" s="10"/>
    </row>
    <row r="29" spans="2:12" ht="12.75">
      <c r="B29" s="153"/>
      <c r="C29" s="2"/>
      <c r="D29" s="2"/>
      <c r="E29" s="2"/>
      <c r="F29" s="2"/>
      <c r="G29" s="2"/>
      <c r="H29" s="10"/>
      <c r="I29" s="10"/>
      <c r="J29" s="10"/>
      <c r="K29" s="10"/>
      <c r="L29" s="171"/>
    </row>
    <row r="30" spans="3:12" ht="12.75">
      <c r="C30" s="34"/>
      <c r="D30" s="34"/>
      <c r="E30" s="34"/>
      <c r="F30" s="34"/>
      <c r="G30" s="34"/>
      <c r="H30" s="35"/>
      <c r="I30" s="35"/>
      <c r="J30" s="35"/>
      <c r="K30" s="35"/>
      <c r="L30" s="33"/>
    </row>
    <row r="31" spans="3:11" ht="12.75"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154" t="s">
        <v>341</v>
      </c>
      <c r="B32" s="153"/>
      <c r="C32" s="2"/>
      <c r="D32" s="34"/>
      <c r="E32" s="34"/>
      <c r="F32" s="34"/>
      <c r="G32" s="34"/>
      <c r="H32" s="34"/>
      <c r="I32" s="34"/>
      <c r="J32" s="34"/>
      <c r="K32" s="34"/>
    </row>
    <row r="33" spans="1:12" ht="12.75">
      <c r="A33" s="30" t="s">
        <v>243</v>
      </c>
      <c r="C33" s="34"/>
      <c r="D33" s="34"/>
      <c r="E33" s="34"/>
      <c r="F33" s="34"/>
      <c r="G33" s="34"/>
      <c r="H33" s="34"/>
      <c r="I33" s="34"/>
      <c r="J33" s="34"/>
      <c r="K33" s="35"/>
      <c r="L33" s="33"/>
    </row>
    <row r="34" spans="1:12" ht="13.5" customHeight="1">
      <c r="A34" s="31"/>
      <c r="B34" s="153"/>
      <c r="C34" s="138" t="s">
        <v>230</v>
      </c>
      <c r="D34" s="139"/>
      <c r="E34" s="139"/>
      <c r="F34" s="139"/>
      <c r="G34" s="139"/>
      <c r="H34" s="139"/>
      <c r="I34" s="139"/>
      <c r="J34" s="140"/>
      <c r="K34" s="141" t="s">
        <v>66</v>
      </c>
      <c r="L34" s="142" t="s">
        <v>67</v>
      </c>
    </row>
    <row r="35" spans="2:12" ht="12.75">
      <c r="B35" s="153"/>
      <c r="C35" s="141" t="s">
        <v>68</v>
      </c>
      <c r="D35" s="141"/>
      <c r="E35" s="143"/>
      <c r="F35" s="144" t="s">
        <v>240</v>
      </c>
      <c r="G35" s="145"/>
      <c r="H35" s="141" t="s">
        <v>69</v>
      </c>
      <c r="I35" s="141" t="s">
        <v>70</v>
      </c>
      <c r="J35" s="142" t="s">
        <v>71</v>
      </c>
      <c r="K35" s="146" t="s">
        <v>340</v>
      </c>
      <c r="L35" s="147" t="s">
        <v>72</v>
      </c>
    </row>
    <row r="36" spans="2:12" ht="12.75">
      <c r="B36" s="153"/>
      <c r="C36" s="146" t="s">
        <v>73</v>
      </c>
      <c r="D36" s="146" t="s">
        <v>74</v>
      </c>
      <c r="E36" s="148" t="s">
        <v>214</v>
      </c>
      <c r="F36" s="141" t="s">
        <v>215</v>
      </c>
      <c r="G36" s="141" t="s">
        <v>241</v>
      </c>
      <c r="H36" s="146" t="s">
        <v>75</v>
      </c>
      <c r="I36" s="146" t="s">
        <v>76</v>
      </c>
      <c r="J36" s="149"/>
      <c r="K36" s="146"/>
      <c r="L36" s="147"/>
    </row>
    <row r="37" spans="2:12" ht="12.75">
      <c r="B37" s="153"/>
      <c r="C37" s="150" t="s">
        <v>8</v>
      </c>
      <c r="D37" s="150" t="s">
        <v>8</v>
      </c>
      <c r="E37" s="151" t="s">
        <v>8</v>
      </c>
      <c r="F37" s="150" t="s">
        <v>8</v>
      </c>
      <c r="G37" s="150" t="s">
        <v>8</v>
      </c>
      <c r="H37" s="150" t="s">
        <v>8</v>
      </c>
      <c r="I37" s="150" t="s">
        <v>8</v>
      </c>
      <c r="J37" s="152" t="s">
        <v>8</v>
      </c>
      <c r="K37" s="150" t="s">
        <v>8</v>
      </c>
      <c r="L37" s="152" t="s">
        <v>8</v>
      </c>
    </row>
    <row r="38" spans="2:12" ht="6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67"/>
      <c r="L38" s="167"/>
    </row>
    <row r="39" spans="1:12" ht="12.75">
      <c r="A39" s="30" t="s">
        <v>77</v>
      </c>
      <c r="B39" s="153"/>
      <c r="C39" s="2">
        <v>730364</v>
      </c>
      <c r="D39" s="2">
        <f>G50</f>
        <v>8739</v>
      </c>
      <c r="E39" s="2">
        <v>278637</v>
      </c>
      <c r="F39" s="2">
        <v>175282</v>
      </c>
      <c r="G39" s="2">
        <v>329</v>
      </c>
      <c r="H39" s="2">
        <v>-233884</v>
      </c>
      <c r="I39" s="2">
        <v>-304884</v>
      </c>
      <c r="J39" s="36">
        <f>SUM(C39:I39)</f>
        <v>654583</v>
      </c>
      <c r="K39" s="10">
        <v>5126</v>
      </c>
      <c r="L39" s="10">
        <f>+J39+K39</f>
        <v>659709</v>
      </c>
    </row>
    <row r="40" spans="1:12" ht="12.75">
      <c r="A40" s="30" t="s">
        <v>275</v>
      </c>
      <c r="B40" s="153"/>
      <c r="C40" s="168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>PL!L38</f>
        <v>22430</v>
      </c>
      <c r="J40" s="36">
        <f>SUM(C40:I40)</f>
        <v>22430</v>
      </c>
      <c r="K40" s="36">
        <f>PL!L40</f>
        <v>-121</v>
      </c>
      <c r="L40" s="10">
        <f>+J40+K40</f>
        <v>22309</v>
      </c>
    </row>
    <row r="41" spans="1:12" ht="12.75">
      <c r="A41" s="30" t="s">
        <v>242</v>
      </c>
      <c r="B41" s="153"/>
      <c r="C41" s="10">
        <v>0</v>
      </c>
      <c r="D41" s="10">
        <f>G51</f>
        <v>21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36">
        <f>SUM(C41:I41)</f>
        <v>21</v>
      </c>
      <c r="K41" s="36">
        <v>0</v>
      </c>
      <c r="L41" s="10">
        <f>+J41+K41</f>
        <v>21</v>
      </c>
    </row>
    <row r="42" spans="1:12" ht="13.5" thickBot="1">
      <c r="A42" s="30" t="s">
        <v>342</v>
      </c>
      <c r="B42" s="153"/>
      <c r="C42" s="25">
        <f aca="true" t="shared" si="1" ref="C42:L42">SUM(C39:C41)</f>
        <v>730364</v>
      </c>
      <c r="D42" s="25">
        <f t="shared" si="1"/>
        <v>8760</v>
      </c>
      <c r="E42" s="25">
        <f t="shared" si="1"/>
        <v>278637</v>
      </c>
      <c r="F42" s="25">
        <f t="shared" si="1"/>
        <v>175282</v>
      </c>
      <c r="G42" s="25">
        <f t="shared" si="1"/>
        <v>329</v>
      </c>
      <c r="H42" s="25">
        <f t="shared" si="1"/>
        <v>-233884</v>
      </c>
      <c r="I42" s="25">
        <f t="shared" si="1"/>
        <v>-282454</v>
      </c>
      <c r="J42" s="25">
        <f t="shared" si="1"/>
        <v>677034</v>
      </c>
      <c r="K42" s="25">
        <f t="shared" si="1"/>
        <v>5005</v>
      </c>
      <c r="L42" s="25">
        <f t="shared" si="1"/>
        <v>682039</v>
      </c>
    </row>
    <row r="43" spans="2:12" ht="12.75">
      <c r="B43" s="153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53"/>
      <c r="C44" s="10"/>
      <c r="D44" s="10"/>
      <c r="E44" s="10"/>
      <c r="F44" s="10"/>
      <c r="G44" s="10"/>
      <c r="H44" s="10"/>
      <c r="I44" s="10"/>
      <c r="J44" s="10"/>
      <c r="K44" s="36"/>
      <c r="L44" s="36"/>
    </row>
    <row r="45" spans="1:12" s="31" customFormat="1" ht="12.75">
      <c r="A45" s="31" t="s">
        <v>74</v>
      </c>
      <c r="B45" s="154"/>
      <c r="C45" s="155" t="s">
        <v>78</v>
      </c>
      <c r="D45" s="156" t="s">
        <v>68</v>
      </c>
      <c r="E45" s="157" t="s">
        <v>79</v>
      </c>
      <c r="F45" s="158"/>
      <c r="G45" s="159"/>
      <c r="H45" s="10"/>
      <c r="I45" s="10"/>
      <c r="J45" s="10"/>
      <c r="K45" s="169"/>
      <c r="L45" s="154"/>
    </row>
    <row r="46" spans="2:12" s="31" customFormat="1" ht="12.75">
      <c r="B46" s="154"/>
      <c r="C46" s="160" t="s">
        <v>80</v>
      </c>
      <c r="D46" s="161" t="s">
        <v>81</v>
      </c>
      <c r="E46" s="162" t="s">
        <v>82</v>
      </c>
      <c r="F46" s="161" t="s">
        <v>83</v>
      </c>
      <c r="G46" s="163"/>
      <c r="H46" s="10"/>
      <c r="I46" s="10"/>
      <c r="J46" s="10"/>
      <c r="K46" s="169"/>
      <c r="L46" s="154"/>
    </row>
    <row r="47" spans="2:12" s="31" customFormat="1" ht="12.75">
      <c r="B47" s="154"/>
      <c r="C47" s="160"/>
      <c r="D47" s="161"/>
      <c r="E47" s="162"/>
      <c r="F47" s="161"/>
      <c r="G47" s="147" t="s">
        <v>71</v>
      </c>
      <c r="H47" s="10"/>
      <c r="I47" s="10"/>
      <c r="J47" s="10"/>
      <c r="K47" s="169"/>
      <c r="L47" s="154"/>
    </row>
    <row r="48" spans="2:12" s="31" customFormat="1" ht="12.75">
      <c r="B48" s="154"/>
      <c r="C48" s="164" t="s">
        <v>8</v>
      </c>
      <c r="D48" s="165" t="s">
        <v>8</v>
      </c>
      <c r="E48" s="166" t="s">
        <v>8</v>
      </c>
      <c r="F48" s="165" t="s">
        <v>8</v>
      </c>
      <c r="G48" s="152" t="s">
        <v>8</v>
      </c>
      <c r="H48" s="10"/>
      <c r="I48" s="10"/>
      <c r="J48" s="10"/>
      <c r="K48" s="169"/>
      <c r="L48" s="154"/>
    </row>
    <row r="49" spans="2:12" ht="12.75">
      <c r="B49" s="153"/>
      <c r="C49" s="10"/>
      <c r="D49" s="10"/>
      <c r="E49" s="10"/>
      <c r="F49" s="10"/>
      <c r="G49" s="153"/>
      <c r="H49" s="10"/>
      <c r="I49" s="10"/>
      <c r="J49" s="10"/>
      <c r="K49" s="170"/>
      <c r="L49" s="153"/>
    </row>
    <row r="50" spans="1:12" ht="12.75">
      <c r="A50" s="30" t="str">
        <f>A39</f>
        <v>At 1 July 2007</v>
      </c>
      <c r="B50" s="153"/>
      <c r="C50" s="10">
        <v>2116</v>
      </c>
      <c r="D50" s="10">
        <v>4584</v>
      </c>
      <c r="E50" s="10">
        <v>439</v>
      </c>
      <c r="F50" s="10">
        <v>1600</v>
      </c>
      <c r="G50" s="36">
        <f>SUM(C50:F50)</f>
        <v>8739</v>
      </c>
      <c r="H50" s="10"/>
      <c r="I50" s="10"/>
      <c r="J50" s="10"/>
      <c r="K50" s="171"/>
      <c r="L50" s="153"/>
    </row>
    <row r="51" spans="1:12" ht="12.75">
      <c r="A51" s="30" t="s">
        <v>242</v>
      </c>
      <c r="B51" s="153"/>
      <c r="C51" s="36">
        <v>0</v>
      </c>
      <c r="D51" s="36">
        <v>0</v>
      </c>
      <c r="E51" s="36">
        <v>21</v>
      </c>
      <c r="F51" s="36">
        <v>0</v>
      </c>
      <c r="G51" s="36">
        <f>SUM(C51:F51)</f>
        <v>21</v>
      </c>
      <c r="H51" s="10"/>
      <c r="I51" s="10"/>
      <c r="J51" s="10"/>
      <c r="K51" s="171"/>
      <c r="L51" s="153"/>
    </row>
    <row r="52" spans="1:12" ht="13.5" thickBot="1">
      <c r="A52" s="30" t="str">
        <f>A42</f>
        <v>At 31 December 2007</v>
      </c>
      <c r="B52" s="153"/>
      <c r="C52" s="172">
        <f>SUM(C50:C51)</f>
        <v>2116</v>
      </c>
      <c r="D52" s="172">
        <f>SUM(D50:D51)</f>
        <v>4584</v>
      </c>
      <c r="E52" s="172">
        <f>SUM(E50:E51)</f>
        <v>460</v>
      </c>
      <c r="F52" s="172">
        <f>SUM(F50:F51)</f>
        <v>1600</v>
      </c>
      <c r="G52" s="172">
        <f>SUM(G50:G51)</f>
        <v>8760</v>
      </c>
      <c r="H52" s="10"/>
      <c r="I52" s="10"/>
      <c r="J52" s="10"/>
      <c r="K52" s="171"/>
      <c r="L52" s="153"/>
    </row>
    <row r="53" spans="2:12" ht="12.75">
      <c r="B53" s="153"/>
      <c r="C53" s="36"/>
      <c r="D53" s="36"/>
      <c r="E53" s="36"/>
      <c r="F53" s="36"/>
      <c r="G53" s="36"/>
      <c r="H53" s="10"/>
      <c r="I53" s="10"/>
      <c r="J53" s="10"/>
      <c r="K53" s="36"/>
      <c r="L53" s="36"/>
    </row>
    <row r="54" spans="2:12" ht="12.75">
      <c r="B54" s="153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2:12" ht="12.75" hidden="1">
      <c r="B55" s="153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" ht="12.75">
      <c r="A56" s="30" t="s">
        <v>84</v>
      </c>
      <c r="B56" s="30" t="s">
        <v>85</v>
      </c>
    </row>
    <row r="57" spans="1:2" ht="12.75">
      <c r="A57" s="30" t="s">
        <v>86</v>
      </c>
      <c r="B57" s="30" t="s">
        <v>87</v>
      </c>
    </row>
    <row r="76" ht="12.75">
      <c r="A76" s="37" t="s">
        <v>276</v>
      </c>
    </row>
    <row r="77" ht="12.75">
      <c r="A77" s="37" t="s">
        <v>277</v>
      </c>
    </row>
  </sheetData>
  <printOptions/>
  <pageMargins left="0.48" right="0.16" top="0.18" bottom="0.16" header="0.34" footer="0.16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0"/>
  <sheetViews>
    <sheetView tabSelected="1" workbookViewId="0" topLeftCell="A147">
      <selection activeCell="J155" sqref="J155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3.421875" style="5" customWidth="1"/>
    <col min="13" max="13" width="13.28125" style="5" customWidth="1"/>
    <col min="14" max="14" width="16.140625" style="5" customWidth="1"/>
    <col min="15" max="15" width="1.57421875" style="5" customWidth="1"/>
    <col min="16" max="16" width="15.7109375" style="5" customWidth="1"/>
    <col min="17" max="17" width="0.5625" style="5" customWidth="1"/>
    <col min="18" max="18" width="13.8515625" style="5" customWidth="1"/>
    <col min="19" max="19" width="3.57421875" style="5" customWidth="1"/>
    <col min="20" max="20" width="10.8515625" style="5" customWidth="1"/>
    <col min="21" max="21" width="13.00390625" style="5" customWidth="1"/>
    <col min="22" max="22" width="9.00390625" style="5" bestFit="1" customWidth="1"/>
    <col min="23" max="23" width="11.140625" style="5" bestFit="1" customWidth="1"/>
    <col min="24" max="24" width="11.8515625" style="5" bestFit="1" customWidth="1"/>
    <col min="25" max="25" width="9.140625" style="5" customWidth="1"/>
    <col min="26" max="26" width="10.421875" style="5" customWidth="1"/>
    <col min="27" max="27" width="11.28125" style="5" customWidth="1"/>
    <col min="28" max="28" width="9.140625" style="5" customWidth="1"/>
    <col min="29" max="29" width="9.57421875" style="5" bestFit="1" customWidth="1"/>
    <col min="30" max="16384" width="9.140625" style="5" customWidth="1"/>
  </cols>
  <sheetData>
    <row r="1" ht="15.75">
      <c r="A1" s="38" t="str">
        <f>PL!A1</f>
        <v>OLYMPIA INDUSTRIES BERHAD</v>
      </c>
    </row>
    <row r="2" ht="12.75">
      <c r="A2" s="123" t="str">
        <f>PL!A2</f>
        <v>(Company no. 63026-U)</v>
      </c>
    </row>
    <row r="3" ht="12.75">
      <c r="B3" s="48"/>
    </row>
    <row r="4" spans="1:2" ht="14.25">
      <c r="A4" s="127" t="s">
        <v>110</v>
      </c>
      <c r="B4" s="48"/>
    </row>
    <row r="5" spans="1:2" ht="12.75">
      <c r="A5" s="49"/>
      <c r="B5" s="48"/>
    </row>
    <row r="6" spans="1:2" ht="12.75">
      <c r="A6" s="50" t="s">
        <v>111</v>
      </c>
      <c r="B6" s="4" t="s">
        <v>112</v>
      </c>
    </row>
    <row r="7" spans="2:19" ht="12.75">
      <c r="B7" s="51" t="s">
        <v>113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2:19" ht="12.75">
      <c r="B8" s="51" t="s">
        <v>114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2:19" ht="12.7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2:19" ht="12.75">
      <c r="B10" s="51" t="s">
        <v>115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2:19" ht="12.75">
      <c r="B11" s="51" t="s">
        <v>278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2:19" ht="12.75">
      <c r="B12" s="51" t="s">
        <v>116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2:19" ht="12.75">
      <c r="B13" s="51" t="s">
        <v>279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2:19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2:19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2" ht="12.75">
      <c r="A16" s="50" t="s">
        <v>117</v>
      </c>
      <c r="B16" s="4" t="s">
        <v>118</v>
      </c>
    </row>
    <row r="17" spans="1:2" ht="12.75">
      <c r="A17" s="14"/>
      <c r="B17" s="51" t="s">
        <v>119</v>
      </c>
    </row>
    <row r="18" spans="1:2" ht="12.75">
      <c r="A18" s="14"/>
      <c r="B18" s="51" t="s">
        <v>280</v>
      </c>
    </row>
    <row r="19" spans="1:12" ht="12.75">
      <c r="A19" s="14"/>
      <c r="B19" s="51"/>
      <c r="L19" s="43"/>
    </row>
    <row r="20" spans="1:2" ht="12.75">
      <c r="A20" s="14"/>
      <c r="B20" s="51"/>
    </row>
    <row r="21" spans="1:2" ht="12.75">
      <c r="A21" s="50" t="s">
        <v>120</v>
      </c>
      <c r="B21" s="4" t="s">
        <v>121</v>
      </c>
    </row>
    <row r="22" spans="1:2" ht="12.75">
      <c r="A22" s="14"/>
      <c r="B22" s="11" t="s">
        <v>281</v>
      </c>
    </row>
    <row r="23" spans="1:2" ht="12.75">
      <c r="A23" s="14"/>
      <c r="B23" s="51"/>
    </row>
    <row r="25" spans="1:2" ht="12.75">
      <c r="A25" s="50" t="s">
        <v>122</v>
      </c>
      <c r="B25" s="50" t="s">
        <v>123</v>
      </c>
    </row>
    <row r="26" spans="1:2" ht="12.75">
      <c r="A26" s="14"/>
      <c r="B26" s="11" t="s">
        <v>124</v>
      </c>
    </row>
    <row r="27" spans="1:2" ht="12.75">
      <c r="A27" s="14"/>
      <c r="B27" s="11"/>
    </row>
    <row r="29" spans="1:2" ht="12.75">
      <c r="A29" s="50" t="s">
        <v>125</v>
      </c>
      <c r="B29" s="4" t="s">
        <v>126</v>
      </c>
    </row>
    <row r="30" ht="12.75">
      <c r="B30" s="11" t="s">
        <v>282</v>
      </c>
    </row>
    <row r="31" ht="12.75">
      <c r="B31" s="11"/>
    </row>
    <row r="32" ht="12.75">
      <c r="B32" s="11"/>
    </row>
    <row r="33" spans="1:2" ht="12.75">
      <c r="A33" s="50" t="s">
        <v>127</v>
      </c>
      <c r="B33" s="4" t="s">
        <v>128</v>
      </c>
    </row>
    <row r="34" spans="1:2" ht="12.75">
      <c r="A34" s="14"/>
      <c r="B34" s="11" t="s">
        <v>283</v>
      </c>
    </row>
    <row r="35" spans="1:2" ht="12.75">
      <c r="A35" s="14"/>
      <c r="B35" s="11" t="s">
        <v>129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50" t="s">
        <v>130</v>
      </c>
      <c r="B38" s="4" t="s">
        <v>131</v>
      </c>
    </row>
    <row r="39" spans="1:16" ht="12.75">
      <c r="A39" s="50"/>
      <c r="B39" s="5" t="s">
        <v>343</v>
      </c>
      <c r="I39" s="52"/>
      <c r="J39" s="52"/>
      <c r="K39" s="52"/>
      <c r="L39" s="53"/>
      <c r="M39" s="52"/>
      <c r="P39" s="43"/>
    </row>
    <row r="40" spans="1:16" ht="13.5" customHeight="1">
      <c r="A40" s="50"/>
      <c r="B40" s="5" t="s">
        <v>344</v>
      </c>
      <c r="I40" s="52"/>
      <c r="J40" s="52"/>
      <c r="K40" s="52"/>
      <c r="L40" s="53"/>
      <c r="M40" s="52"/>
      <c r="P40" s="43"/>
    </row>
    <row r="41" spans="1:16" ht="12.75">
      <c r="A41" s="50"/>
      <c r="B41" s="4"/>
      <c r="I41" s="52"/>
      <c r="J41" s="52"/>
      <c r="K41" s="52"/>
      <c r="L41" s="53"/>
      <c r="M41" s="52"/>
      <c r="P41" s="43"/>
    </row>
    <row r="42" spans="1:16" ht="12.75">
      <c r="A42" s="50"/>
      <c r="B42" s="4"/>
      <c r="I42" s="52"/>
      <c r="J42" s="52"/>
      <c r="K42" s="52"/>
      <c r="L42" s="53"/>
      <c r="M42" s="52"/>
      <c r="P42" s="43"/>
    </row>
    <row r="43" spans="1:13" ht="12.75">
      <c r="A43" s="50" t="s">
        <v>132</v>
      </c>
      <c r="B43" s="4" t="s">
        <v>133</v>
      </c>
      <c r="I43" s="52"/>
      <c r="J43" s="52"/>
      <c r="K43" s="52"/>
      <c r="M43" s="52"/>
    </row>
    <row r="44" spans="2:13" ht="12.75">
      <c r="B44" s="54" t="s">
        <v>301</v>
      </c>
      <c r="I44" s="52"/>
      <c r="J44" s="52"/>
      <c r="K44" s="52"/>
      <c r="M44" s="52"/>
    </row>
    <row r="45" spans="2:16" ht="12.75">
      <c r="B45" s="55"/>
      <c r="C45" s="51"/>
      <c r="I45" s="52"/>
      <c r="J45" s="52"/>
      <c r="K45" s="52"/>
      <c r="M45" s="52"/>
      <c r="P45" s="56"/>
    </row>
    <row r="46" spans="9:16" ht="12.75">
      <c r="I46" s="52"/>
      <c r="J46" s="52"/>
      <c r="K46" s="52"/>
      <c r="L46" s="43"/>
      <c r="M46" s="52"/>
      <c r="N46" s="43"/>
      <c r="O46" s="43"/>
      <c r="P46" s="53"/>
    </row>
    <row r="47" spans="1:13" ht="12.75">
      <c r="A47" s="50" t="s">
        <v>134</v>
      </c>
      <c r="B47" s="57" t="s">
        <v>135</v>
      </c>
      <c r="I47" s="52"/>
      <c r="J47" s="52"/>
      <c r="K47" s="52"/>
      <c r="M47" s="52"/>
    </row>
    <row r="48" spans="1:13" ht="12.75">
      <c r="A48" s="50"/>
      <c r="B48" s="58"/>
      <c r="I48" s="52"/>
      <c r="J48" s="52"/>
      <c r="K48" s="47" t="s">
        <v>136</v>
      </c>
      <c r="M48" s="133" t="s">
        <v>137</v>
      </c>
    </row>
    <row r="49" spans="1:13" ht="12.75">
      <c r="A49" s="50"/>
      <c r="B49" s="58"/>
      <c r="I49" s="52"/>
      <c r="J49" s="52"/>
      <c r="K49" s="60" t="s">
        <v>253</v>
      </c>
      <c r="M49" s="60" t="s">
        <v>253</v>
      </c>
    </row>
    <row r="50" spans="9:15" ht="15">
      <c r="I50" s="61"/>
      <c r="J50" s="61"/>
      <c r="K50" s="62" t="s">
        <v>330</v>
      </c>
      <c r="M50" s="62" t="s">
        <v>331</v>
      </c>
      <c r="O50" s="63"/>
    </row>
    <row r="51" spans="2:13" ht="15" customHeight="1">
      <c r="B51" s="4" t="s">
        <v>138</v>
      </c>
      <c r="I51" s="64"/>
      <c r="J51" s="64"/>
      <c r="K51" s="47" t="s">
        <v>8</v>
      </c>
      <c r="M51" s="47" t="s">
        <v>8</v>
      </c>
    </row>
    <row r="52" spans="2:13" ht="12.75">
      <c r="B52" s="51"/>
      <c r="C52" s="5" t="s">
        <v>139</v>
      </c>
      <c r="I52" s="64"/>
      <c r="J52" s="64"/>
      <c r="K52" s="13">
        <v>1487</v>
      </c>
      <c r="M52" s="13">
        <v>2749</v>
      </c>
    </row>
    <row r="53" spans="2:13" ht="12.75">
      <c r="B53" s="51"/>
      <c r="C53" s="5" t="s">
        <v>140</v>
      </c>
      <c r="I53" s="64"/>
      <c r="J53" s="64"/>
      <c r="K53" s="13">
        <v>27303</v>
      </c>
      <c r="M53" s="13">
        <v>79464</v>
      </c>
    </row>
    <row r="54" spans="3:13" ht="12.75">
      <c r="C54" s="5" t="s">
        <v>142</v>
      </c>
      <c r="I54" s="64"/>
      <c r="J54" s="64"/>
      <c r="K54" s="13">
        <v>77592</v>
      </c>
      <c r="M54" s="13">
        <v>63222</v>
      </c>
    </row>
    <row r="55" spans="3:13" ht="12.75">
      <c r="C55" s="5" t="s">
        <v>143</v>
      </c>
      <c r="I55" s="59"/>
      <c r="J55" s="59"/>
      <c r="K55" s="44">
        <v>69625</v>
      </c>
      <c r="M55" s="44">
        <v>60558</v>
      </c>
    </row>
    <row r="56" spans="2:13" ht="12.75">
      <c r="B56" s="51"/>
      <c r="C56" s="5" t="s">
        <v>144</v>
      </c>
      <c r="I56" s="64"/>
      <c r="J56" s="64"/>
      <c r="K56" s="13">
        <f>SUM(K52:K55)</f>
        <v>176007</v>
      </c>
      <c r="M56" s="13">
        <f>SUM(M52:M55)</f>
        <v>205993</v>
      </c>
    </row>
    <row r="57" spans="1:13" ht="12.75">
      <c r="A57" s="14"/>
      <c r="B57" s="51"/>
      <c r="C57" s="5" t="s">
        <v>145</v>
      </c>
      <c r="I57" s="64"/>
      <c r="J57" s="64"/>
      <c r="K57" s="13">
        <v>-7504</v>
      </c>
      <c r="M57" s="13">
        <v>-6974</v>
      </c>
    </row>
    <row r="58" spans="1:13" ht="13.5" thickBot="1">
      <c r="A58" s="14"/>
      <c r="C58" s="5" t="s">
        <v>71</v>
      </c>
      <c r="I58" s="64"/>
      <c r="J58" s="64"/>
      <c r="K58" s="67">
        <f>SUM(K56:K57)</f>
        <v>168503</v>
      </c>
      <c r="M58" s="67">
        <f>SUM(M56:M57)</f>
        <v>199019</v>
      </c>
    </row>
    <row r="59" spans="1:16" ht="13.5" thickTop="1">
      <c r="A59" s="14"/>
      <c r="B59" s="51"/>
      <c r="I59" s="64"/>
      <c r="J59" s="64"/>
      <c r="K59" s="65"/>
      <c r="L59" s="65"/>
      <c r="M59" s="65"/>
      <c r="P59" s="13"/>
    </row>
    <row r="60" spans="1:16" ht="12.75">
      <c r="A60" s="14"/>
      <c r="B60" s="51"/>
      <c r="I60" s="64"/>
      <c r="J60" s="64"/>
      <c r="K60" s="65"/>
      <c r="L60" s="65"/>
      <c r="M60" s="65"/>
      <c r="P60" s="13"/>
    </row>
    <row r="61" spans="1:16" ht="12.75">
      <c r="A61" s="50" t="s">
        <v>134</v>
      </c>
      <c r="B61" s="57" t="s">
        <v>284</v>
      </c>
      <c r="I61" s="64"/>
      <c r="J61" s="64"/>
      <c r="K61" s="65"/>
      <c r="L61" s="65"/>
      <c r="M61" s="65"/>
      <c r="P61" s="13"/>
    </row>
    <row r="62" spans="1:16" ht="12.75">
      <c r="A62" s="14"/>
      <c r="B62" s="51"/>
      <c r="I62" s="64"/>
      <c r="J62" s="64"/>
      <c r="K62" s="47" t="s">
        <v>136</v>
      </c>
      <c r="M62" s="133" t="s">
        <v>137</v>
      </c>
      <c r="P62" s="13"/>
    </row>
    <row r="63" spans="1:16" ht="12.75">
      <c r="A63" s="14"/>
      <c r="B63" s="51"/>
      <c r="I63" s="64"/>
      <c r="J63" s="64"/>
      <c r="K63" s="60" t="s">
        <v>253</v>
      </c>
      <c r="M63" s="60" t="s">
        <v>253</v>
      </c>
      <c r="P63" s="13"/>
    </row>
    <row r="64" spans="1:16" ht="15">
      <c r="A64" s="14"/>
      <c r="B64" s="51"/>
      <c r="I64" s="64"/>
      <c r="J64" s="64"/>
      <c r="K64" s="62" t="s">
        <v>330</v>
      </c>
      <c r="M64" s="62" t="s">
        <v>331</v>
      </c>
      <c r="P64" s="13"/>
    </row>
    <row r="65" spans="1:16" ht="12.75">
      <c r="A65" s="14"/>
      <c r="B65" s="51"/>
      <c r="I65" s="64"/>
      <c r="J65" s="64"/>
      <c r="K65" s="47" t="s">
        <v>8</v>
      </c>
      <c r="M65" s="47" t="s">
        <v>8</v>
      </c>
      <c r="P65" s="13"/>
    </row>
    <row r="66" spans="2:13" ht="12.75">
      <c r="B66" s="4" t="s">
        <v>146</v>
      </c>
      <c r="I66" s="64"/>
      <c r="J66" s="64"/>
      <c r="M66" s="13"/>
    </row>
    <row r="67" spans="2:18" ht="12.75">
      <c r="B67" s="51"/>
      <c r="C67" s="5" t="s">
        <v>139</v>
      </c>
      <c r="I67" s="64"/>
      <c r="J67" s="64"/>
      <c r="K67" s="13">
        <v>-2816</v>
      </c>
      <c r="M67" s="13">
        <v>-2295</v>
      </c>
      <c r="R67" s="190"/>
    </row>
    <row r="68" spans="2:13" ht="12.75">
      <c r="B68" s="51"/>
      <c r="C68" s="5" t="s">
        <v>140</v>
      </c>
      <c r="I68" s="64"/>
      <c r="J68" s="64"/>
      <c r="K68" s="13">
        <v>354</v>
      </c>
      <c r="M68" s="13">
        <v>22422</v>
      </c>
    </row>
    <row r="69" spans="3:13" ht="12.75">
      <c r="C69" s="51" t="s">
        <v>141</v>
      </c>
      <c r="I69" s="64"/>
      <c r="J69" s="64"/>
      <c r="K69" s="13">
        <v>0</v>
      </c>
      <c r="M69" s="13">
        <v>-301</v>
      </c>
    </row>
    <row r="70" spans="3:13" ht="12.75">
      <c r="C70" s="68" t="s">
        <v>142</v>
      </c>
      <c r="I70" s="64"/>
      <c r="J70" s="64"/>
      <c r="K70" s="13">
        <v>3176</v>
      </c>
      <c r="M70" s="13">
        <v>1454</v>
      </c>
    </row>
    <row r="71" spans="3:13" ht="12.75">
      <c r="C71" s="5" t="s">
        <v>143</v>
      </c>
      <c r="I71" s="64"/>
      <c r="J71" s="64"/>
      <c r="K71" s="44">
        <v>-26183</v>
      </c>
      <c r="M71" s="44">
        <v>18040</v>
      </c>
    </row>
    <row r="72" spans="2:13" ht="12.75">
      <c r="B72" s="51"/>
      <c r="I72" s="64"/>
      <c r="J72" s="64"/>
      <c r="K72" s="13">
        <f>SUM(K67:K71)</f>
        <v>-25469</v>
      </c>
      <c r="M72" s="13">
        <f>SUM(M67:M71)</f>
        <v>39320</v>
      </c>
    </row>
    <row r="73" spans="2:18" ht="12.75">
      <c r="B73" s="51"/>
      <c r="C73" s="11" t="s">
        <v>147</v>
      </c>
      <c r="I73" s="64"/>
      <c r="J73" s="64"/>
      <c r="K73" s="13">
        <v>-11972</v>
      </c>
      <c r="M73" s="13">
        <v>-13266</v>
      </c>
      <c r="R73" s="13"/>
    </row>
    <row r="74" spans="2:13" ht="12.75">
      <c r="B74" s="51"/>
      <c r="C74" s="5" t="s">
        <v>148</v>
      </c>
      <c r="I74" s="64"/>
      <c r="J74" s="64"/>
      <c r="K74" s="44">
        <v>850</v>
      </c>
      <c r="M74" s="44">
        <v>1507</v>
      </c>
    </row>
    <row r="75" spans="2:18" ht="12.75">
      <c r="B75" s="51"/>
      <c r="C75" s="5" t="s">
        <v>256</v>
      </c>
      <c r="I75" s="101"/>
      <c r="J75" s="101"/>
      <c r="K75" s="13">
        <f>SUM(K72:K74)</f>
        <v>-36591</v>
      </c>
      <c r="M75" s="13">
        <f>SUM(M72:M74)</f>
        <v>27561</v>
      </c>
      <c r="R75" s="13"/>
    </row>
    <row r="76" spans="2:13" ht="12.75">
      <c r="B76" s="51"/>
      <c r="C76" s="5" t="s">
        <v>149</v>
      </c>
      <c r="I76" s="101"/>
      <c r="J76" s="101"/>
      <c r="K76" s="13">
        <v>-2041</v>
      </c>
      <c r="M76" s="13">
        <v>-5252</v>
      </c>
    </row>
    <row r="77" spans="2:13" ht="13.5" thickBot="1">
      <c r="B77" s="51"/>
      <c r="C77" s="5" t="s">
        <v>300</v>
      </c>
      <c r="I77" s="101"/>
      <c r="J77" s="101"/>
      <c r="K77" s="67">
        <f>SUM(K75:K76)</f>
        <v>-38632</v>
      </c>
      <c r="M77" s="67">
        <f>SUM(M75:M76)</f>
        <v>22309</v>
      </c>
    </row>
    <row r="78" spans="2:16" ht="13.5" thickTop="1">
      <c r="B78" s="51"/>
      <c r="I78" s="101"/>
      <c r="J78" s="101"/>
      <c r="K78" s="129"/>
      <c r="L78" s="129"/>
      <c r="M78" s="129"/>
      <c r="P78" s="13"/>
    </row>
    <row r="79" spans="1:12" ht="12.75">
      <c r="A79" s="55"/>
      <c r="B79" s="51"/>
      <c r="K79" s="13"/>
      <c r="L79" s="13"/>
    </row>
    <row r="80" spans="1:2" ht="12.75">
      <c r="A80" s="50" t="s">
        <v>150</v>
      </c>
      <c r="B80" s="58" t="s">
        <v>151</v>
      </c>
    </row>
    <row r="81" spans="1:2" ht="12.75">
      <c r="A81" s="50"/>
      <c r="B81" s="11" t="s">
        <v>152</v>
      </c>
    </row>
    <row r="82" spans="1:2" ht="12.75">
      <c r="A82" s="50"/>
      <c r="B82" s="51" t="s">
        <v>285</v>
      </c>
    </row>
    <row r="83" spans="1:2" ht="12.75">
      <c r="A83" s="50"/>
      <c r="B83" s="51"/>
    </row>
    <row r="84" spans="1:2" ht="12.75">
      <c r="A84" s="50"/>
      <c r="B84" s="51"/>
    </row>
    <row r="85" spans="1:2" ht="12.75">
      <c r="A85" s="50" t="s">
        <v>153</v>
      </c>
      <c r="B85" s="50" t="s">
        <v>154</v>
      </c>
    </row>
    <row r="86" spans="1:2" ht="12.75">
      <c r="A86" s="50"/>
      <c r="B86" s="11" t="s">
        <v>345</v>
      </c>
    </row>
    <row r="87" spans="1:2" ht="12.75">
      <c r="A87" s="50"/>
      <c r="B87" s="50"/>
    </row>
    <row r="88" spans="1:2" ht="12.75">
      <c r="A88" s="50"/>
      <c r="B88" s="50"/>
    </row>
    <row r="89" spans="1:2" ht="12.75">
      <c r="A89" s="50" t="s">
        <v>155</v>
      </c>
      <c r="B89" s="50" t="s">
        <v>156</v>
      </c>
    </row>
    <row r="90" spans="1:2" ht="12.75">
      <c r="A90" s="50"/>
      <c r="B90" s="69" t="s">
        <v>346</v>
      </c>
    </row>
    <row r="91" spans="1:2" ht="12.75">
      <c r="A91" s="50"/>
      <c r="B91" s="69"/>
    </row>
    <row r="92" spans="1:2" ht="12.75">
      <c r="A92" s="50"/>
      <c r="B92" s="69"/>
    </row>
    <row r="93" spans="1:19" ht="12.75">
      <c r="A93" s="50" t="s">
        <v>157</v>
      </c>
      <c r="B93" s="70" t="s">
        <v>158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50"/>
      <c r="B94" s="11" t="s">
        <v>286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50"/>
      <c r="B95" s="76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50"/>
      <c r="B96" s="1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50" t="s">
        <v>159</v>
      </c>
      <c r="B97" s="70" t="s">
        <v>160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50"/>
      <c r="B98" s="11" t="s">
        <v>347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50"/>
      <c r="B99" s="11"/>
      <c r="C99" s="51"/>
      <c r="D99" s="51"/>
      <c r="E99" s="51"/>
      <c r="F99" s="51"/>
      <c r="G99" s="51"/>
      <c r="H99" s="51"/>
      <c r="I99" s="51"/>
      <c r="J99" s="51"/>
      <c r="K99" s="51"/>
      <c r="M99" s="66" t="s">
        <v>8</v>
      </c>
      <c r="O99" s="51"/>
      <c r="P99" s="51"/>
      <c r="Q99" s="51"/>
      <c r="R99" s="51"/>
      <c r="S99" s="51"/>
    </row>
    <row r="100" spans="1:2" ht="12.75">
      <c r="A100" s="50"/>
      <c r="B100" s="55" t="s">
        <v>161</v>
      </c>
    </row>
    <row r="101" spans="1:19" ht="13.5" thickBot="1">
      <c r="A101" s="1"/>
      <c r="B101" s="11"/>
      <c r="C101" s="51" t="s">
        <v>31</v>
      </c>
      <c r="D101" s="51"/>
      <c r="E101" s="51"/>
      <c r="F101" s="51"/>
      <c r="G101" s="51"/>
      <c r="H101" s="51"/>
      <c r="I101" s="51"/>
      <c r="J101" s="51"/>
      <c r="K101" s="51"/>
      <c r="M101" s="71">
        <v>1547</v>
      </c>
      <c r="O101" s="51"/>
      <c r="P101" s="51"/>
      <c r="Q101" s="51"/>
      <c r="R101" s="51"/>
      <c r="S101" s="51"/>
    </row>
    <row r="102" spans="1:19" ht="12.75">
      <c r="A102" s="1"/>
      <c r="B102" s="11"/>
      <c r="C102" s="51"/>
      <c r="D102" s="51"/>
      <c r="E102" s="51"/>
      <c r="F102" s="51"/>
      <c r="G102" s="51"/>
      <c r="H102" s="51"/>
      <c r="I102" s="51"/>
      <c r="J102" s="51"/>
      <c r="K102" s="51"/>
      <c r="L102" s="72"/>
      <c r="M102" s="51"/>
      <c r="N102" s="51"/>
      <c r="O102" s="51"/>
      <c r="P102" s="51"/>
      <c r="Q102" s="51"/>
      <c r="R102" s="51"/>
      <c r="S102" s="51"/>
    </row>
    <row r="103" spans="1:19" ht="12.75">
      <c r="A103" s="1"/>
      <c r="B103" s="1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4.25">
      <c r="A104" s="128" t="s">
        <v>162</v>
      </c>
      <c r="B104" s="73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2" ht="12.75">
      <c r="A105" s="50"/>
      <c r="B105" s="49"/>
    </row>
    <row r="106" spans="1:2" ht="12.75">
      <c r="A106" s="50" t="s">
        <v>163</v>
      </c>
      <c r="B106" s="1" t="s">
        <v>164</v>
      </c>
    </row>
    <row r="107" spans="1:2" ht="12.75">
      <c r="A107" s="50"/>
      <c r="B107" s="11" t="s">
        <v>348</v>
      </c>
    </row>
    <row r="108" spans="1:2" ht="12.75">
      <c r="A108" s="50"/>
      <c r="B108" s="11" t="s">
        <v>349</v>
      </c>
    </row>
    <row r="109" spans="1:3" ht="12.75">
      <c r="A109" s="1"/>
      <c r="B109" s="55"/>
      <c r="C109" s="68"/>
    </row>
    <row r="110" spans="1:3" ht="12.75">
      <c r="A110" s="1"/>
      <c r="B110" s="74" t="s">
        <v>350</v>
      </c>
      <c r="C110" s="51"/>
    </row>
    <row r="111" spans="1:3" ht="12.75">
      <c r="A111" s="1"/>
      <c r="B111" s="74" t="s">
        <v>351</v>
      </c>
      <c r="C111" s="51"/>
    </row>
    <row r="112" spans="1:3" ht="12.75">
      <c r="A112" s="1"/>
      <c r="B112" s="75" t="s">
        <v>370</v>
      </c>
      <c r="C112" s="51"/>
    </row>
    <row r="113" spans="1:2" ht="12.75">
      <c r="A113" s="50"/>
      <c r="B113" s="51" t="s">
        <v>361</v>
      </c>
    </row>
    <row r="114" spans="1:2" ht="12.75">
      <c r="A114" s="50"/>
      <c r="B114" s="14"/>
    </row>
    <row r="115" spans="1:2" ht="12.75">
      <c r="A115" s="50" t="s">
        <v>165</v>
      </c>
      <c r="B115" s="70" t="s">
        <v>166</v>
      </c>
    </row>
    <row r="116" spans="1:2" ht="12.75">
      <c r="A116" s="50"/>
      <c r="B116" s="76" t="s">
        <v>352</v>
      </c>
    </row>
    <row r="117" spans="1:2" ht="12.75">
      <c r="A117" s="50"/>
      <c r="B117" s="76" t="s">
        <v>353</v>
      </c>
    </row>
    <row r="118" spans="1:2" ht="12.75">
      <c r="A118" s="50"/>
      <c r="B118" s="76" t="s">
        <v>371</v>
      </c>
    </row>
    <row r="119" spans="1:16" ht="12.75">
      <c r="A119" s="50"/>
      <c r="B119" s="51" t="s">
        <v>368</v>
      </c>
      <c r="J119" s="80"/>
      <c r="L119" s="77"/>
      <c r="P119" s="77"/>
    </row>
    <row r="120" spans="1:16" ht="12.75">
      <c r="A120" s="50"/>
      <c r="B120" s="51"/>
      <c r="J120" s="80"/>
      <c r="L120" s="77"/>
      <c r="P120" s="77"/>
    </row>
    <row r="121" spans="1:16" ht="12.75">
      <c r="A121" s="50"/>
      <c r="B121" s="68"/>
      <c r="J121" s="80"/>
      <c r="L121" s="77"/>
      <c r="P121" s="77"/>
    </row>
    <row r="122" spans="1:16" ht="12.75">
      <c r="A122" s="50" t="s">
        <v>167</v>
      </c>
      <c r="B122" s="1" t="s">
        <v>168</v>
      </c>
      <c r="J122" s="80"/>
      <c r="L122" s="78"/>
      <c r="P122" s="77"/>
    </row>
    <row r="123" spans="1:16" ht="12.75">
      <c r="A123" s="50"/>
      <c r="B123" s="76" t="s">
        <v>359</v>
      </c>
      <c r="C123" s="79"/>
      <c r="D123" s="79"/>
      <c r="J123" s="80"/>
      <c r="L123" s="78"/>
      <c r="P123" s="77"/>
    </row>
    <row r="124" spans="1:16" ht="12.75">
      <c r="A124" s="50"/>
      <c r="B124" s="76" t="s">
        <v>360</v>
      </c>
      <c r="C124" s="79"/>
      <c r="D124" s="79"/>
      <c r="J124" s="80"/>
      <c r="L124" s="77"/>
      <c r="P124" s="77"/>
    </row>
    <row r="125" spans="1:16" ht="12.75">
      <c r="A125" s="50"/>
      <c r="B125" s="69"/>
      <c r="C125" s="75"/>
      <c r="D125" s="79"/>
      <c r="I125" s="43"/>
      <c r="P125" s="43"/>
    </row>
    <row r="126" spans="1:11" ht="12.75">
      <c r="A126" s="50"/>
      <c r="B126" s="51"/>
      <c r="C126" s="55"/>
      <c r="I126" s="43"/>
      <c r="J126" s="43"/>
      <c r="K126" s="43"/>
    </row>
    <row r="127" spans="1:11" ht="12.75">
      <c r="A127" s="50" t="s">
        <v>169</v>
      </c>
      <c r="B127" s="1" t="s">
        <v>170</v>
      </c>
      <c r="I127" s="43"/>
      <c r="J127" s="43"/>
      <c r="K127" s="43"/>
    </row>
    <row r="128" spans="1:11" ht="12.75">
      <c r="A128" s="50"/>
      <c r="B128" s="11" t="s">
        <v>171</v>
      </c>
      <c r="I128" s="43"/>
      <c r="J128" s="43"/>
      <c r="K128" s="43"/>
    </row>
    <row r="129" spans="1:11" ht="12.75">
      <c r="A129" s="50"/>
      <c r="B129" s="11" t="s">
        <v>89</v>
      </c>
      <c r="I129" s="43"/>
      <c r="J129" s="43"/>
      <c r="K129" s="43"/>
    </row>
    <row r="130" spans="1:11" ht="12.75">
      <c r="A130" s="50"/>
      <c r="B130" s="11"/>
      <c r="I130" s="43"/>
      <c r="J130" s="43"/>
      <c r="K130" s="43"/>
    </row>
    <row r="131" spans="1:2" ht="12.75">
      <c r="A131" s="50" t="s">
        <v>172</v>
      </c>
      <c r="B131" s="1" t="s">
        <v>173</v>
      </c>
    </row>
    <row r="132" spans="1:13" ht="12.75">
      <c r="A132" s="50"/>
      <c r="B132" s="11" t="s">
        <v>174</v>
      </c>
      <c r="J132" s="101"/>
      <c r="K132" s="59" t="s">
        <v>5</v>
      </c>
      <c r="M132" s="59" t="s">
        <v>136</v>
      </c>
    </row>
    <row r="133" spans="1:13" ht="12.75">
      <c r="A133" s="50"/>
      <c r="B133" s="50"/>
      <c r="J133" s="101"/>
      <c r="K133" s="81" t="s">
        <v>7</v>
      </c>
      <c r="M133" s="59" t="s">
        <v>253</v>
      </c>
    </row>
    <row r="134" spans="1:13" ht="15">
      <c r="A134" s="50"/>
      <c r="B134" s="50"/>
      <c r="J134" s="130"/>
      <c r="K134" s="82" t="s">
        <v>330</v>
      </c>
      <c r="M134" s="83" t="str">
        <f>K134</f>
        <v>31 Dec 2008</v>
      </c>
    </row>
    <row r="135" spans="1:13" ht="12.75">
      <c r="A135" s="50"/>
      <c r="B135" s="58"/>
      <c r="J135" s="101"/>
      <c r="K135" s="59" t="s">
        <v>8</v>
      </c>
      <c r="M135" s="59" t="s">
        <v>8</v>
      </c>
    </row>
    <row r="136" spans="1:13" ht="12.75">
      <c r="A136" s="50"/>
      <c r="B136" s="58"/>
      <c r="J136" s="101"/>
      <c r="K136" s="59"/>
      <c r="M136" s="59"/>
    </row>
    <row r="137" spans="1:13" ht="12.75">
      <c r="A137" s="1"/>
      <c r="B137" s="1"/>
      <c r="C137" s="51" t="s">
        <v>251</v>
      </c>
      <c r="K137" s="13">
        <v>-364</v>
      </c>
      <c r="M137" s="85">
        <v>1528</v>
      </c>
    </row>
    <row r="138" spans="1:15" ht="12.75">
      <c r="A138" s="50"/>
      <c r="B138" s="58"/>
      <c r="C138" s="5" t="s">
        <v>175</v>
      </c>
      <c r="J138" s="13"/>
      <c r="K138" s="13">
        <v>324</v>
      </c>
      <c r="M138" s="13">
        <v>513</v>
      </c>
      <c r="O138" s="13"/>
    </row>
    <row r="139" spans="1:13" ht="13.5" thickBot="1">
      <c r="A139" s="50"/>
      <c r="B139" s="55"/>
      <c r="C139" s="5" t="s">
        <v>176</v>
      </c>
      <c r="K139" s="67">
        <f>SUM(K137:K138)</f>
        <v>-40</v>
      </c>
      <c r="M139" s="175">
        <f>SUM(M137:M138)</f>
        <v>2041</v>
      </c>
    </row>
    <row r="140" spans="1:16" ht="13.5" thickTop="1">
      <c r="A140" s="50"/>
      <c r="B140" s="55"/>
      <c r="K140" s="176"/>
      <c r="L140" s="176"/>
      <c r="P140" s="176"/>
    </row>
    <row r="141" spans="1:2" ht="12.75">
      <c r="A141" s="50"/>
      <c r="B141" s="55" t="s">
        <v>287</v>
      </c>
    </row>
    <row r="142" spans="1:3" ht="12.75">
      <c r="A142" s="50"/>
      <c r="B142" s="55" t="s">
        <v>177</v>
      </c>
      <c r="C142" s="51"/>
    </row>
    <row r="143" spans="1:3" ht="12.75">
      <c r="A143" s="50"/>
      <c r="B143" s="55"/>
      <c r="C143" s="51"/>
    </row>
    <row r="144" spans="1:3" ht="12.75">
      <c r="A144" s="50"/>
      <c r="B144" s="55"/>
      <c r="C144" s="51"/>
    </row>
    <row r="145" spans="1:3" ht="12.75">
      <c r="A145" s="50" t="s">
        <v>178</v>
      </c>
      <c r="B145" s="57" t="s">
        <v>179</v>
      </c>
      <c r="C145" s="51"/>
    </row>
    <row r="146" spans="1:3" ht="12.75">
      <c r="A146" s="50"/>
      <c r="B146" s="55" t="s">
        <v>288</v>
      </c>
      <c r="C146" s="51"/>
    </row>
    <row r="147" spans="1:3" ht="12.75">
      <c r="A147" s="50"/>
      <c r="B147" s="55"/>
      <c r="C147" s="51"/>
    </row>
    <row r="148" spans="1:30" ht="12.75">
      <c r="A148" s="50"/>
      <c r="B148" s="55"/>
      <c r="C148" s="51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</row>
    <row r="149" spans="1:30" ht="12.75">
      <c r="A149" s="50" t="s">
        <v>180</v>
      </c>
      <c r="B149" s="4" t="s">
        <v>181</v>
      </c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</row>
    <row r="150" spans="1:30" ht="12.75">
      <c r="A150" s="50"/>
      <c r="B150" s="4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</row>
    <row r="151" spans="2:30" ht="12.75">
      <c r="B151" s="5" t="s">
        <v>182</v>
      </c>
      <c r="C151" s="55" t="s">
        <v>232</v>
      </c>
      <c r="K151" s="86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</row>
    <row r="152" spans="3:30" ht="12.75">
      <c r="C152" s="55"/>
      <c r="K152" s="59" t="s">
        <v>5</v>
      </c>
      <c r="M152" s="59" t="s">
        <v>136</v>
      </c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</row>
    <row r="153" spans="2:30" ht="12.75">
      <c r="B153" s="55"/>
      <c r="C153" s="51"/>
      <c r="K153" s="81" t="s">
        <v>7</v>
      </c>
      <c r="M153" s="59" t="s">
        <v>253</v>
      </c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</row>
    <row r="154" spans="2:30" ht="15">
      <c r="B154" s="55"/>
      <c r="C154" s="51"/>
      <c r="K154" s="82" t="s">
        <v>354</v>
      </c>
      <c r="M154" s="83" t="str">
        <f>K154</f>
        <v>31  Dec 2008</v>
      </c>
      <c r="P154" s="43"/>
      <c r="Q154" s="43"/>
      <c r="R154" s="43"/>
      <c r="S154" s="43"/>
      <c r="T154" s="43"/>
      <c r="U154" s="43"/>
      <c r="V154" s="43"/>
      <c r="W154" s="84"/>
      <c r="X154" s="84"/>
      <c r="Y154" s="43"/>
      <c r="Z154" s="84"/>
      <c r="AA154" s="84"/>
      <c r="AB154" s="43"/>
      <c r="AC154" s="43"/>
      <c r="AD154" s="43"/>
    </row>
    <row r="155" spans="2:30" ht="12.75">
      <c r="B155" s="55"/>
      <c r="C155" s="51"/>
      <c r="K155" s="59" t="s">
        <v>8</v>
      </c>
      <c r="M155" s="59" t="s">
        <v>8</v>
      </c>
      <c r="P155" s="43"/>
      <c r="Q155" s="43"/>
      <c r="R155" s="193"/>
      <c r="S155" s="43"/>
      <c r="T155" s="193"/>
      <c r="U155" s="193"/>
      <c r="V155" s="43"/>
      <c r="W155" s="43"/>
      <c r="X155" s="43"/>
      <c r="Y155" s="43"/>
      <c r="Z155" s="43"/>
      <c r="AA155" s="43"/>
      <c r="AB155" s="43"/>
      <c r="AC155" s="43"/>
      <c r="AD155" s="43"/>
    </row>
    <row r="156" spans="2:30" ht="12.75">
      <c r="B156" s="55"/>
      <c r="C156" s="51"/>
      <c r="K156" s="59"/>
      <c r="M156" s="59"/>
      <c r="P156" s="43"/>
      <c r="Q156" s="43"/>
      <c r="R156" s="45"/>
      <c r="S156" s="45"/>
      <c r="T156" s="45"/>
      <c r="U156" s="45"/>
      <c r="V156" s="43"/>
      <c r="W156" s="43"/>
      <c r="X156" s="43"/>
      <c r="Y156" s="43"/>
      <c r="Z156" s="43"/>
      <c r="AA156" s="43"/>
      <c r="AB156" s="43"/>
      <c r="AC156" s="43"/>
      <c r="AD156" s="43"/>
    </row>
    <row r="157" spans="2:30" ht="12.75">
      <c r="B157" s="55"/>
      <c r="C157" s="51" t="s">
        <v>183</v>
      </c>
      <c r="K157" s="66">
        <v>1344</v>
      </c>
      <c r="M157" s="66">
        <v>3224</v>
      </c>
      <c r="N157" s="66"/>
      <c r="O157" s="66"/>
      <c r="P157" s="43"/>
      <c r="Q157" s="45"/>
      <c r="R157" s="45"/>
      <c r="S157" s="45"/>
      <c r="T157" s="45"/>
      <c r="U157" s="45"/>
      <c r="V157" s="43"/>
      <c r="W157" s="43"/>
      <c r="X157" s="43"/>
      <c r="Y157" s="43"/>
      <c r="Z157" s="43"/>
      <c r="AA157" s="43"/>
      <c r="AB157" s="43"/>
      <c r="AC157" s="43"/>
      <c r="AD157" s="43"/>
    </row>
    <row r="158" spans="2:30" ht="12.75">
      <c r="B158" s="55"/>
      <c r="C158" s="51" t="s">
        <v>184</v>
      </c>
      <c r="K158" s="13">
        <v>0</v>
      </c>
      <c r="M158" s="66">
        <v>307</v>
      </c>
      <c r="N158" s="66"/>
      <c r="O158" s="13"/>
      <c r="P158" s="43"/>
      <c r="Q158" s="45"/>
      <c r="R158" s="45"/>
      <c r="S158" s="45"/>
      <c r="T158" s="45"/>
      <c r="U158" s="45"/>
      <c r="V158" s="43"/>
      <c r="W158" s="43"/>
      <c r="X158" s="45"/>
      <c r="Y158" s="43"/>
      <c r="Z158" s="43"/>
      <c r="AA158" s="45"/>
      <c r="AB158" s="43"/>
      <c r="AC158" s="43"/>
      <c r="AD158" s="43"/>
    </row>
    <row r="159" spans="2:30" ht="12.75">
      <c r="B159" s="55"/>
      <c r="C159" s="51" t="s">
        <v>233</v>
      </c>
      <c r="K159" s="13">
        <v>0</v>
      </c>
      <c r="M159" s="66">
        <v>488</v>
      </c>
      <c r="N159" s="66"/>
      <c r="O159" s="13"/>
      <c r="P159" s="43"/>
      <c r="Q159" s="45"/>
      <c r="R159" s="45"/>
      <c r="S159" s="45"/>
      <c r="T159" s="45"/>
      <c r="U159" s="45"/>
      <c r="V159" s="43"/>
      <c r="W159" s="43"/>
      <c r="X159" s="45"/>
      <c r="Y159" s="43"/>
      <c r="Z159" s="43"/>
      <c r="AA159" s="45"/>
      <c r="AB159" s="43"/>
      <c r="AC159" s="45"/>
      <c r="AD159" s="43"/>
    </row>
    <row r="160" spans="2:30" ht="12.75">
      <c r="B160" s="55"/>
      <c r="O160" s="13"/>
      <c r="P160" s="43"/>
      <c r="Q160" s="45"/>
      <c r="R160" s="45"/>
      <c r="S160" s="45"/>
      <c r="T160" s="45"/>
      <c r="U160" s="45"/>
      <c r="V160" s="43"/>
      <c r="W160" s="45"/>
      <c r="X160" s="43"/>
      <c r="Y160" s="43"/>
      <c r="Z160" s="45"/>
      <c r="AA160" s="45"/>
      <c r="AB160" s="43"/>
      <c r="AC160" s="45"/>
      <c r="AD160" s="43"/>
    </row>
    <row r="161" spans="1:30" ht="12.75">
      <c r="A161" s="5"/>
      <c r="C161" s="51"/>
      <c r="K161" s="86"/>
      <c r="L161" s="13"/>
      <c r="M161" s="13"/>
      <c r="O161" s="13"/>
      <c r="P161" s="43"/>
      <c r="Q161" s="45"/>
      <c r="R161" s="45"/>
      <c r="S161" s="45"/>
      <c r="T161" s="45"/>
      <c r="U161" s="45"/>
      <c r="V161" s="43"/>
      <c r="W161" s="45"/>
      <c r="X161" s="45"/>
      <c r="Y161" s="43"/>
      <c r="Z161" s="43"/>
      <c r="AA161" s="43"/>
      <c r="AB161" s="43"/>
      <c r="AC161" s="45"/>
      <c r="AD161" s="43"/>
    </row>
    <row r="162" spans="1:30" ht="15" customHeight="1">
      <c r="A162" s="76"/>
      <c r="B162" s="5" t="s">
        <v>185</v>
      </c>
      <c r="C162" s="5" t="s">
        <v>355</v>
      </c>
      <c r="E162" s="79"/>
      <c r="F162" s="79"/>
      <c r="G162" s="79"/>
      <c r="H162" s="79"/>
      <c r="I162" s="79"/>
      <c r="J162" s="79"/>
      <c r="K162" s="87"/>
      <c r="P162" s="43"/>
      <c r="Q162" s="192"/>
      <c r="R162" s="45"/>
      <c r="S162" s="45"/>
      <c r="T162" s="45"/>
      <c r="U162" s="45"/>
      <c r="V162" s="43"/>
      <c r="W162" s="43"/>
      <c r="X162" s="43"/>
      <c r="Y162" s="43"/>
      <c r="Z162" s="43"/>
      <c r="AA162" s="43"/>
      <c r="AB162" s="43"/>
      <c r="AC162" s="43"/>
      <c r="AD162" s="43"/>
    </row>
    <row r="163" spans="1:30" ht="15" customHeight="1">
      <c r="A163" s="76"/>
      <c r="B163" s="74"/>
      <c r="C163" s="74"/>
      <c r="E163" s="79"/>
      <c r="F163" s="79"/>
      <c r="G163" s="79"/>
      <c r="H163" s="79"/>
      <c r="I163" s="79"/>
      <c r="J163" s="79"/>
      <c r="K163" s="87"/>
      <c r="L163" s="13"/>
      <c r="M163" s="88" t="s">
        <v>8</v>
      </c>
      <c r="O163" s="79"/>
      <c r="P163" s="43"/>
      <c r="Q163" s="192"/>
      <c r="R163" s="192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</row>
    <row r="164" spans="1:30" ht="15" customHeight="1">
      <c r="A164" s="76"/>
      <c r="B164" s="74"/>
      <c r="C164" s="74" t="s">
        <v>186</v>
      </c>
      <c r="E164" s="79"/>
      <c r="F164" s="79"/>
      <c r="G164" s="79"/>
      <c r="H164" s="79"/>
      <c r="I164" s="79"/>
      <c r="J164" s="79"/>
      <c r="K164" s="87"/>
      <c r="L164" s="13"/>
      <c r="M164" s="79">
        <v>158786</v>
      </c>
      <c r="O164" s="79"/>
      <c r="P164" s="43"/>
      <c r="Q164" s="192"/>
      <c r="R164" s="192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</row>
    <row r="165" spans="1:30" ht="15" customHeight="1">
      <c r="A165" s="76"/>
      <c r="B165" s="74"/>
      <c r="C165" s="74"/>
      <c r="E165" s="79"/>
      <c r="F165" s="79"/>
      <c r="G165" s="79"/>
      <c r="H165" s="79"/>
      <c r="I165" s="79"/>
      <c r="J165" s="79"/>
      <c r="K165" s="87"/>
      <c r="L165" s="13"/>
      <c r="M165" s="79"/>
      <c r="O165" s="79"/>
      <c r="P165" s="43"/>
      <c r="Q165" s="192"/>
      <c r="R165" s="192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</row>
    <row r="166" spans="1:30" ht="15" customHeight="1">
      <c r="A166" s="76"/>
      <c r="B166" s="74"/>
      <c r="C166" s="74" t="s">
        <v>364</v>
      </c>
      <c r="E166" s="79"/>
      <c r="F166" s="79"/>
      <c r="G166" s="79"/>
      <c r="H166" s="79"/>
      <c r="I166" s="79"/>
      <c r="J166" s="79"/>
      <c r="K166" s="87"/>
      <c r="O166" s="79"/>
      <c r="P166" s="43"/>
      <c r="Q166" s="192"/>
      <c r="R166" s="192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</row>
    <row r="167" spans="1:30" ht="15" customHeight="1">
      <c r="A167" s="76"/>
      <c r="B167" s="74"/>
      <c r="C167" s="74"/>
      <c r="D167" s="5" t="s">
        <v>362</v>
      </c>
      <c r="E167" s="79"/>
      <c r="F167" s="79"/>
      <c r="G167" s="79"/>
      <c r="H167" s="79"/>
      <c r="I167" s="79"/>
      <c r="J167" s="79"/>
      <c r="K167" s="87"/>
      <c r="M167" s="79">
        <v>74243</v>
      </c>
      <c r="N167" s="13"/>
      <c r="O167" s="79"/>
      <c r="P167" s="43"/>
      <c r="Q167" s="192"/>
      <c r="R167" s="192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</row>
    <row r="168" spans="1:30" ht="15" customHeight="1">
      <c r="A168" s="76"/>
      <c r="B168" s="74"/>
      <c r="C168" s="74"/>
      <c r="D168" s="5" t="s">
        <v>367</v>
      </c>
      <c r="E168" s="79"/>
      <c r="F168" s="79"/>
      <c r="G168" s="79"/>
      <c r="H168" s="79"/>
      <c r="I168" s="79"/>
      <c r="J168" s="79"/>
      <c r="K168" s="87"/>
      <c r="M168" s="79">
        <v>1344</v>
      </c>
      <c r="N168" s="13"/>
      <c r="O168" s="79"/>
      <c r="P168" s="43"/>
      <c r="Q168" s="192"/>
      <c r="R168" s="192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</row>
    <row r="169" spans="1:30" ht="15" customHeight="1">
      <c r="A169" s="76"/>
      <c r="B169" s="74"/>
      <c r="C169" s="74"/>
      <c r="D169" s="5" t="s">
        <v>372</v>
      </c>
      <c r="E169" s="79"/>
      <c r="F169" s="79"/>
      <c r="G169" s="79"/>
      <c r="H169" s="79"/>
      <c r="I169" s="79"/>
      <c r="J169" s="79"/>
      <c r="K169" s="87"/>
      <c r="M169" s="2">
        <v>-16618</v>
      </c>
      <c r="N169" s="79"/>
      <c r="O169" s="79"/>
      <c r="P169" s="43"/>
      <c r="Q169" s="192"/>
      <c r="R169" s="192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</row>
    <row r="170" spans="1:30" ht="15" customHeight="1" thickBot="1">
      <c r="A170" s="76"/>
      <c r="B170" s="74"/>
      <c r="C170" s="74"/>
      <c r="D170" s="5" t="s">
        <v>363</v>
      </c>
      <c r="E170" s="79"/>
      <c r="F170" s="79"/>
      <c r="G170" s="79"/>
      <c r="H170" s="79"/>
      <c r="I170" s="79"/>
      <c r="J170" s="79"/>
      <c r="K170" s="87"/>
      <c r="M170" s="194">
        <f>SUM(M167:M169)</f>
        <v>58969</v>
      </c>
      <c r="O170" s="79"/>
      <c r="P170" s="43"/>
      <c r="Q170" s="192"/>
      <c r="R170" s="192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</row>
    <row r="171" spans="1:30" ht="15" customHeight="1">
      <c r="A171" s="76"/>
      <c r="B171" s="74"/>
      <c r="C171" s="74"/>
      <c r="E171" s="79"/>
      <c r="F171" s="79"/>
      <c r="G171" s="79"/>
      <c r="H171" s="79"/>
      <c r="I171" s="79"/>
      <c r="J171" s="79"/>
      <c r="K171" s="87"/>
      <c r="M171" s="79"/>
      <c r="O171" s="79"/>
      <c r="P171" s="43"/>
      <c r="Q171" s="192"/>
      <c r="R171" s="192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</row>
    <row r="172" spans="1:30" ht="15" customHeight="1">
      <c r="A172" s="76"/>
      <c r="B172" s="74"/>
      <c r="C172" s="74"/>
      <c r="E172" s="79"/>
      <c r="F172" s="79"/>
      <c r="G172" s="79"/>
      <c r="H172" s="79"/>
      <c r="I172" s="79"/>
      <c r="J172" s="79"/>
      <c r="K172" s="87"/>
      <c r="M172" s="79"/>
      <c r="O172" s="79"/>
      <c r="P172" s="43"/>
      <c r="Q172" s="192"/>
      <c r="R172" s="192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</row>
    <row r="173" spans="1:30" ht="15" customHeight="1" thickBot="1">
      <c r="A173" s="76"/>
      <c r="B173" s="79"/>
      <c r="C173" s="75" t="s">
        <v>187</v>
      </c>
      <c r="D173" s="79"/>
      <c r="E173" s="79"/>
      <c r="F173" s="79"/>
      <c r="G173" s="79"/>
      <c r="H173" s="79"/>
      <c r="I173" s="79"/>
      <c r="J173" s="79"/>
      <c r="K173" s="79"/>
      <c r="M173" s="90">
        <v>58969</v>
      </c>
      <c r="O173" s="79"/>
      <c r="P173" s="43"/>
      <c r="Q173" s="192"/>
      <c r="R173" s="192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</row>
    <row r="174" spans="1:30" ht="15" customHeight="1">
      <c r="A174" s="76"/>
      <c r="B174" s="79"/>
      <c r="C174" s="75"/>
      <c r="D174" s="79"/>
      <c r="E174" s="79"/>
      <c r="F174" s="79"/>
      <c r="G174" s="79"/>
      <c r="H174" s="79"/>
      <c r="I174" s="79"/>
      <c r="J174" s="79"/>
      <c r="K174" s="79"/>
      <c r="M174" s="79"/>
      <c r="N174" s="79"/>
      <c r="O174" s="79"/>
      <c r="P174" s="192"/>
      <c r="Q174" s="192"/>
      <c r="R174" s="192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</row>
    <row r="175" spans="1:30" ht="15" customHeight="1">
      <c r="A175" s="76"/>
      <c r="B175" s="79"/>
      <c r="C175" s="75"/>
      <c r="D175" s="79"/>
      <c r="E175" s="79"/>
      <c r="F175" s="79"/>
      <c r="G175" s="79"/>
      <c r="H175" s="79"/>
      <c r="I175" s="79"/>
      <c r="J175" s="79"/>
      <c r="K175" s="79"/>
      <c r="M175" s="79"/>
      <c r="N175" s="79"/>
      <c r="O175" s="79"/>
      <c r="P175" s="192"/>
      <c r="Q175" s="192"/>
      <c r="R175" s="192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</row>
    <row r="176" spans="1:30" ht="15" customHeight="1">
      <c r="A176" s="91" t="s">
        <v>188</v>
      </c>
      <c r="B176" s="92" t="s">
        <v>189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192"/>
      <c r="Q176" s="192"/>
      <c r="R176" s="192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</row>
    <row r="177" spans="1:30" ht="9.75" customHeight="1">
      <c r="A177" s="91"/>
      <c r="C177" s="79"/>
      <c r="D177" s="79"/>
      <c r="E177" s="79"/>
      <c r="F177" s="79"/>
      <c r="G177" s="79"/>
      <c r="H177" s="79"/>
      <c r="I177" s="79"/>
      <c r="J177" s="69"/>
      <c r="K177" s="79"/>
      <c r="L177" s="69"/>
      <c r="M177" s="79"/>
      <c r="N177" s="79"/>
      <c r="O177" s="79"/>
      <c r="P177" s="111"/>
      <c r="Q177" s="192"/>
      <c r="R177" s="111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</row>
    <row r="178" spans="1:30" s="79" customFormat="1" ht="15" customHeight="1">
      <c r="A178" s="91"/>
      <c r="B178" s="92" t="s">
        <v>182</v>
      </c>
      <c r="C178" s="92" t="s">
        <v>190</v>
      </c>
      <c r="D178" s="92"/>
      <c r="J178" s="69"/>
      <c r="L178" s="69"/>
      <c r="P178" s="111"/>
      <c r="Q178" s="192"/>
      <c r="R178" s="111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</row>
    <row r="179" spans="1:10" s="79" customFormat="1" ht="15" customHeight="1">
      <c r="A179" s="91"/>
      <c r="C179" s="79" t="s">
        <v>236</v>
      </c>
      <c r="E179" s="69"/>
      <c r="F179" s="69"/>
      <c r="G179" s="69"/>
      <c r="H179" s="69"/>
      <c r="J179" s="69"/>
    </row>
    <row r="180" spans="1:10" s="79" customFormat="1" ht="15" customHeight="1">
      <c r="A180" s="91"/>
      <c r="D180" s="75"/>
      <c r="E180" s="69"/>
      <c r="F180" s="69"/>
      <c r="G180" s="69"/>
      <c r="H180" s="69"/>
      <c r="J180" s="69"/>
    </row>
    <row r="181" spans="1:10" s="79" customFormat="1" ht="15" customHeight="1">
      <c r="A181" s="91" t="s">
        <v>188</v>
      </c>
      <c r="B181" s="92" t="s">
        <v>356</v>
      </c>
      <c r="D181" s="75"/>
      <c r="E181" s="69"/>
      <c r="F181" s="69"/>
      <c r="G181" s="69"/>
      <c r="H181" s="69"/>
      <c r="J181" s="69"/>
    </row>
    <row r="182" spans="1:10" s="79" customFormat="1" ht="15" customHeight="1">
      <c r="A182" s="91"/>
      <c r="D182" s="75"/>
      <c r="E182" s="69"/>
      <c r="F182" s="69"/>
      <c r="G182" s="69"/>
      <c r="H182" s="69"/>
      <c r="J182" s="69"/>
    </row>
    <row r="183" spans="2:18" ht="12.75">
      <c r="B183" s="92" t="s">
        <v>185</v>
      </c>
      <c r="C183" s="92" t="s">
        <v>302</v>
      </c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13"/>
      <c r="Q183" s="79"/>
      <c r="R183" s="79"/>
    </row>
    <row r="184" spans="2:18" ht="12.75">
      <c r="B184" s="79"/>
      <c r="C184" s="79" t="s">
        <v>303</v>
      </c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13"/>
      <c r="Q184" s="79"/>
      <c r="R184" s="79"/>
    </row>
    <row r="185" spans="2:18" ht="12.75">
      <c r="B185" s="178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13"/>
      <c r="Q185" s="79"/>
      <c r="R185" s="79"/>
    </row>
    <row r="186" spans="2:18" ht="12.75">
      <c r="B186" s="79"/>
      <c r="C186" s="79"/>
      <c r="D186" s="79"/>
      <c r="E186" s="79"/>
      <c r="F186" s="79"/>
      <c r="G186" s="79"/>
      <c r="H186" s="79"/>
      <c r="I186" s="79"/>
      <c r="K186" s="179" t="s">
        <v>304</v>
      </c>
      <c r="M186" s="179" t="s">
        <v>305</v>
      </c>
      <c r="N186" s="179" t="s">
        <v>306</v>
      </c>
      <c r="P186" s="13"/>
      <c r="Q186" s="79"/>
      <c r="R186" s="79"/>
    </row>
    <row r="187" spans="2:18" ht="12.75">
      <c r="B187" s="79"/>
      <c r="C187" s="79"/>
      <c r="D187" s="79"/>
      <c r="E187" s="79"/>
      <c r="F187" s="79"/>
      <c r="G187" s="79"/>
      <c r="H187" s="79"/>
      <c r="I187" s="79"/>
      <c r="K187" s="179" t="s">
        <v>307</v>
      </c>
      <c r="M187" s="180" t="s">
        <v>307</v>
      </c>
      <c r="N187" s="179" t="s">
        <v>308</v>
      </c>
      <c r="P187" s="13"/>
      <c r="Q187" s="79"/>
      <c r="R187" s="79"/>
    </row>
    <row r="188" spans="2:18" ht="12.75">
      <c r="B188" s="178"/>
      <c r="C188" s="79" t="s">
        <v>309</v>
      </c>
      <c r="D188" s="79"/>
      <c r="E188" s="79"/>
      <c r="F188" s="79"/>
      <c r="G188" s="79"/>
      <c r="H188" s="79"/>
      <c r="I188" s="79"/>
      <c r="K188" s="179" t="s">
        <v>8</v>
      </c>
      <c r="M188" s="181" t="s">
        <v>8</v>
      </c>
      <c r="N188" s="179" t="s">
        <v>8</v>
      </c>
      <c r="P188" s="13"/>
      <c r="Q188" s="79"/>
      <c r="R188" s="79"/>
    </row>
    <row r="189" spans="2:18" ht="12.75">
      <c r="B189" s="79"/>
      <c r="C189" s="79"/>
      <c r="D189" s="79"/>
      <c r="E189" s="79"/>
      <c r="F189" s="79"/>
      <c r="G189" s="79"/>
      <c r="H189" s="79"/>
      <c r="I189" s="79"/>
      <c r="K189" s="79"/>
      <c r="M189" s="79"/>
      <c r="N189" s="79"/>
      <c r="P189" s="13"/>
      <c r="Q189" s="79"/>
      <c r="R189" s="79"/>
    </row>
    <row r="190" spans="2:18" ht="12.75">
      <c r="B190" s="178"/>
      <c r="C190" s="182" t="s">
        <v>310</v>
      </c>
      <c r="D190" s="79"/>
      <c r="E190" s="79"/>
      <c r="F190" s="79"/>
      <c r="G190" s="79"/>
      <c r="H190" s="79"/>
      <c r="I190" s="79"/>
      <c r="K190" s="79"/>
      <c r="M190" s="183"/>
      <c r="N190" s="79"/>
      <c r="P190" s="13"/>
      <c r="Q190" s="79"/>
      <c r="R190" s="79"/>
    </row>
    <row r="191" spans="2:18" ht="12.75">
      <c r="B191" s="68"/>
      <c r="C191" s="79" t="s">
        <v>311</v>
      </c>
      <c r="E191" s="184"/>
      <c r="F191" s="184"/>
      <c r="G191" s="184"/>
      <c r="H191" s="184"/>
      <c r="I191" s="79"/>
      <c r="K191" s="93">
        <v>13018</v>
      </c>
      <c r="M191" s="94">
        <v>13018</v>
      </c>
      <c r="N191" s="13">
        <f>+K191-M191</f>
        <v>0</v>
      </c>
      <c r="P191" s="13"/>
      <c r="Q191" s="79"/>
      <c r="R191" s="79"/>
    </row>
    <row r="192" spans="2:18" ht="12.75">
      <c r="B192" s="79"/>
      <c r="C192" s="79" t="s">
        <v>312</v>
      </c>
      <c r="D192" s="184"/>
      <c r="E192" s="184"/>
      <c r="F192" s="184"/>
      <c r="G192" s="184"/>
      <c r="H192" s="79"/>
      <c r="I192" s="79"/>
      <c r="K192" s="13">
        <v>48384</v>
      </c>
      <c r="M192" s="45">
        <v>48384</v>
      </c>
      <c r="N192" s="13">
        <f>+K192-M192</f>
        <v>0</v>
      </c>
      <c r="P192" s="13"/>
      <c r="Q192" s="79"/>
      <c r="R192" s="79"/>
    </row>
    <row r="193" spans="2:18" ht="12.75">
      <c r="B193" s="69"/>
      <c r="C193" s="79" t="s">
        <v>313</v>
      </c>
      <c r="D193" s="79"/>
      <c r="E193" s="79"/>
      <c r="F193" s="185"/>
      <c r="G193" s="185"/>
      <c r="H193" s="185"/>
      <c r="I193" s="79"/>
      <c r="K193" s="93">
        <v>38893</v>
      </c>
      <c r="M193" s="13">
        <v>38893</v>
      </c>
      <c r="N193" s="13">
        <f>+K193-M193</f>
        <v>0</v>
      </c>
      <c r="P193" s="13"/>
      <c r="Q193" s="79"/>
      <c r="R193" s="79"/>
    </row>
    <row r="194" spans="2:18" ht="12.75">
      <c r="B194" s="79"/>
      <c r="C194" s="75" t="s">
        <v>314</v>
      </c>
      <c r="D194" s="79"/>
      <c r="E194" s="79"/>
      <c r="F194" s="79"/>
      <c r="G194" s="79"/>
      <c r="H194" s="79"/>
      <c r="I194" s="79"/>
      <c r="K194" s="93">
        <v>1381</v>
      </c>
      <c r="M194" s="13">
        <v>1381</v>
      </c>
      <c r="N194" s="13">
        <f>+K194-M194</f>
        <v>0</v>
      </c>
      <c r="P194" s="13"/>
      <c r="Q194" s="79"/>
      <c r="R194" s="79"/>
    </row>
    <row r="195" spans="2:18" ht="13.5" thickBot="1">
      <c r="B195" s="69"/>
      <c r="C195" s="79"/>
      <c r="D195" s="75"/>
      <c r="E195" s="79"/>
      <c r="F195" s="185"/>
      <c r="G195" s="185"/>
      <c r="H195" s="185"/>
      <c r="I195" s="79"/>
      <c r="K195" s="186">
        <f>SUM(K191:K194)</f>
        <v>101676</v>
      </c>
      <c r="M195" s="25">
        <f>SUM(M191:M194)</f>
        <v>101676</v>
      </c>
      <c r="N195" s="46">
        <f>SUM(N191:N194)</f>
        <v>0</v>
      </c>
      <c r="P195" s="13"/>
      <c r="Q195" s="79"/>
      <c r="R195" s="79"/>
    </row>
    <row r="196" spans="2:18" ht="12.75">
      <c r="B196" s="69"/>
      <c r="C196" s="182" t="s">
        <v>315</v>
      </c>
      <c r="D196" s="79"/>
      <c r="E196" s="79"/>
      <c r="F196" s="185"/>
      <c r="G196" s="185"/>
      <c r="H196" s="185"/>
      <c r="I196" s="79"/>
      <c r="K196" s="179"/>
      <c r="M196" s="185"/>
      <c r="N196" s="79"/>
      <c r="P196" s="13"/>
      <c r="Q196" s="79"/>
      <c r="R196" s="79"/>
    </row>
    <row r="197" spans="2:18" ht="12.75">
      <c r="B197" s="69"/>
      <c r="C197" s="79" t="s">
        <v>316</v>
      </c>
      <c r="D197" s="187"/>
      <c r="E197" s="187"/>
      <c r="F197" s="188"/>
      <c r="G197" s="188"/>
      <c r="H197" s="188"/>
      <c r="I197" s="79"/>
      <c r="K197" s="93">
        <f>5355+21600+5416</f>
        <v>32371</v>
      </c>
      <c r="M197" s="10">
        <v>32243</v>
      </c>
      <c r="N197" s="13">
        <v>0</v>
      </c>
      <c r="O197" s="5" t="s">
        <v>317</v>
      </c>
      <c r="P197" s="13"/>
      <c r="Q197" s="79"/>
      <c r="R197" s="79"/>
    </row>
    <row r="198" spans="2:18" ht="12.75">
      <c r="B198" s="79"/>
      <c r="C198" s="79" t="s">
        <v>318</v>
      </c>
      <c r="D198" s="79"/>
      <c r="E198" s="79"/>
      <c r="F198" s="79"/>
      <c r="G198" s="79"/>
      <c r="H198" s="79"/>
      <c r="I198" s="79"/>
      <c r="K198" s="93">
        <v>8294</v>
      </c>
      <c r="M198" s="13">
        <v>7063</v>
      </c>
      <c r="N198" s="13">
        <v>0</v>
      </c>
      <c r="O198" s="5" t="s">
        <v>317</v>
      </c>
      <c r="P198" s="13"/>
      <c r="Q198" s="79"/>
      <c r="R198" s="79"/>
    </row>
    <row r="199" spans="2:18" ht="12.75">
      <c r="B199" s="178"/>
      <c r="C199" s="79" t="s">
        <v>319</v>
      </c>
      <c r="D199" s="79"/>
      <c r="E199" s="79"/>
      <c r="F199" s="79"/>
      <c r="G199" s="79"/>
      <c r="H199" s="79"/>
      <c r="I199" s="79"/>
      <c r="K199" s="93">
        <v>2267</v>
      </c>
      <c r="M199" s="13">
        <v>0</v>
      </c>
      <c r="N199" s="13">
        <f>+K199-M199</f>
        <v>2267</v>
      </c>
      <c r="O199" s="189" t="s">
        <v>320</v>
      </c>
      <c r="P199" s="13"/>
      <c r="Q199" s="79"/>
      <c r="R199" s="79"/>
    </row>
    <row r="200" spans="2:18" ht="12.75">
      <c r="B200" s="178"/>
      <c r="C200" s="79" t="s">
        <v>321</v>
      </c>
      <c r="D200" s="79"/>
      <c r="E200" s="79"/>
      <c r="F200" s="79"/>
      <c r="G200" s="79"/>
      <c r="H200" s="79"/>
      <c r="I200" s="79"/>
      <c r="K200" s="93">
        <v>3497</v>
      </c>
      <c r="M200" s="13">
        <v>3124</v>
      </c>
      <c r="N200" s="13">
        <v>0</v>
      </c>
      <c r="O200" s="5" t="s">
        <v>317</v>
      </c>
      <c r="P200" s="13"/>
      <c r="Q200" s="79"/>
      <c r="R200" s="79"/>
    </row>
    <row r="201" spans="2:18" ht="12.75">
      <c r="B201" s="178"/>
      <c r="C201" s="79" t="s">
        <v>322</v>
      </c>
      <c r="D201" s="79"/>
      <c r="E201" s="79"/>
      <c r="F201" s="79"/>
      <c r="G201" s="79"/>
      <c r="H201" s="79"/>
      <c r="I201" s="79"/>
      <c r="K201" s="93">
        <v>766</v>
      </c>
      <c r="M201" s="13">
        <v>0</v>
      </c>
      <c r="N201" s="13">
        <v>0</v>
      </c>
      <c r="O201" s="5" t="s">
        <v>317</v>
      </c>
      <c r="P201" s="13"/>
      <c r="Q201" s="79"/>
      <c r="R201" s="79"/>
    </row>
    <row r="202" spans="2:18" ht="12.75">
      <c r="B202" s="79"/>
      <c r="C202" s="79" t="s">
        <v>323</v>
      </c>
      <c r="D202" s="184"/>
      <c r="E202" s="184"/>
      <c r="F202" s="184"/>
      <c r="G202" s="184"/>
      <c r="H202" s="184"/>
      <c r="I202" s="79"/>
      <c r="K202" s="93">
        <v>5000</v>
      </c>
      <c r="M202" s="13">
        <v>5000</v>
      </c>
      <c r="N202" s="13">
        <f>+K202-M202</f>
        <v>0</v>
      </c>
      <c r="P202" s="13"/>
      <c r="Q202" s="79"/>
      <c r="R202" s="79"/>
    </row>
    <row r="203" spans="2:18" ht="12.75">
      <c r="B203" s="178"/>
      <c r="C203" s="79" t="s">
        <v>324</v>
      </c>
      <c r="D203" s="79"/>
      <c r="E203" s="79"/>
      <c r="F203" s="79"/>
      <c r="G203" s="79"/>
      <c r="H203" s="79"/>
      <c r="I203" s="79"/>
      <c r="K203" s="93">
        <v>4000</v>
      </c>
      <c r="M203" s="13">
        <v>4000</v>
      </c>
      <c r="N203" s="13">
        <f>+K203-M203</f>
        <v>0</v>
      </c>
      <c r="P203" s="13"/>
      <c r="Q203" s="79"/>
      <c r="R203" s="79"/>
    </row>
    <row r="204" spans="2:18" ht="12.75">
      <c r="B204" s="178"/>
      <c r="C204" s="79" t="s">
        <v>314</v>
      </c>
      <c r="D204" s="79"/>
      <c r="E204" s="79"/>
      <c r="F204" s="79"/>
      <c r="G204" s="79"/>
      <c r="H204" s="79"/>
      <c r="I204" s="79"/>
      <c r="K204" s="93">
        <v>18805</v>
      </c>
      <c r="M204" s="13">
        <v>18805</v>
      </c>
      <c r="N204" s="13">
        <f>+K204-M204</f>
        <v>0</v>
      </c>
      <c r="P204" s="13"/>
      <c r="Q204" s="79"/>
      <c r="R204" s="79"/>
    </row>
    <row r="205" spans="2:18" ht="13.5" thickBot="1">
      <c r="B205" s="178"/>
      <c r="C205" s="79"/>
      <c r="D205" s="75"/>
      <c r="E205" s="79"/>
      <c r="F205" s="79"/>
      <c r="G205" s="79"/>
      <c r="H205" s="79"/>
      <c r="I205" s="79"/>
      <c r="K205" s="186">
        <f>SUM(K197:K204)</f>
        <v>75000</v>
      </c>
      <c r="M205" s="186">
        <f>SUM(M197:M204)</f>
        <v>70235</v>
      </c>
      <c r="N205" s="46">
        <f>SUM(N197:N204)</f>
        <v>2267</v>
      </c>
      <c r="P205" s="13"/>
      <c r="Q205" s="79"/>
      <c r="R205" s="79"/>
    </row>
    <row r="206" spans="2:18" ht="12.75">
      <c r="B206" s="79"/>
      <c r="C206" s="79"/>
      <c r="D206" s="75"/>
      <c r="E206" s="79"/>
      <c r="F206" s="79"/>
      <c r="G206" s="79"/>
      <c r="H206" s="79"/>
      <c r="I206" s="79"/>
      <c r="J206" s="93"/>
      <c r="K206" s="13"/>
      <c r="L206" s="93"/>
      <c r="M206" s="13"/>
      <c r="N206" s="13"/>
      <c r="O206" s="13"/>
      <c r="P206" s="13"/>
      <c r="Q206" s="79"/>
      <c r="R206" s="79"/>
    </row>
    <row r="207" spans="2:18" ht="12.75">
      <c r="B207" s="79"/>
      <c r="C207" s="79" t="s">
        <v>325</v>
      </c>
      <c r="D207" s="75"/>
      <c r="E207" s="79"/>
      <c r="F207" s="79"/>
      <c r="G207" s="79"/>
      <c r="H207" s="79"/>
      <c r="I207" s="79"/>
      <c r="J207" s="93"/>
      <c r="K207" s="13"/>
      <c r="L207" s="93"/>
      <c r="M207" s="13"/>
      <c r="N207" s="13"/>
      <c r="O207" s="13"/>
      <c r="P207" s="13"/>
      <c r="Q207" s="79"/>
      <c r="R207" s="79"/>
    </row>
    <row r="208" spans="2:18" ht="12.75">
      <c r="B208" s="79"/>
      <c r="C208" s="79" t="s">
        <v>317</v>
      </c>
      <c r="D208" s="75" t="s">
        <v>326</v>
      </c>
      <c r="E208" s="79"/>
      <c r="F208" s="79"/>
      <c r="G208" s="79"/>
      <c r="H208" s="79"/>
      <c r="I208" s="79"/>
      <c r="J208" s="93"/>
      <c r="K208" s="13"/>
      <c r="L208" s="93"/>
      <c r="M208" s="13"/>
      <c r="N208" s="13"/>
      <c r="O208" s="13"/>
      <c r="P208" s="13"/>
      <c r="Q208" s="79"/>
      <c r="R208" s="79"/>
    </row>
    <row r="209" spans="2:18" ht="12.75">
      <c r="B209" s="79"/>
      <c r="C209" s="189" t="s">
        <v>320</v>
      </c>
      <c r="D209" s="75" t="s">
        <v>327</v>
      </c>
      <c r="E209" s="79"/>
      <c r="F209" s="79"/>
      <c r="G209" s="79"/>
      <c r="H209" s="79"/>
      <c r="I209" s="79"/>
      <c r="J209" s="93"/>
      <c r="K209" s="13"/>
      <c r="L209" s="93"/>
      <c r="M209" s="13"/>
      <c r="N209" s="13"/>
      <c r="O209" s="13"/>
      <c r="P209" s="13"/>
      <c r="Q209" s="79"/>
      <c r="R209" s="79"/>
    </row>
    <row r="210" spans="2:18" ht="12.75">
      <c r="B210" s="79"/>
      <c r="C210" s="189"/>
      <c r="D210" s="75"/>
      <c r="E210" s="79"/>
      <c r="F210" s="79"/>
      <c r="G210" s="79"/>
      <c r="H210" s="79"/>
      <c r="I210" s="79"/>
      <c r="J210" s="93"/>
      <c r="K210" s="13"/>
      <c r="L210" s="93"/>
      <c r="M210" s="13"/>
      <c r="N210" s="13"/>
      <c r="O210" s="13"/>
      <c r="P210" s="13"/>
      <c r="Q210" s="79"/>
      <c r="R210" s="79"/>
    </row>
    <row r="211" spans="2:18" ht="12.75">
      <c r="B211" s="79"/>
      <c r="C211" s="79"/>
      <c r="D211" s="75"/>
      <c r="E211" s="79"/>
      <c r="F211" s="79"/>
      <c r="G211" s="79"/>
      <c r="H211" s="79"/>
      <c r="I211" s="79"/>
      <c r="J211" s="93"/>
      <c r="K211" s="13"/>
      <c r="L211" s="93"/>
      <c r="M211" s="13"/>
      <c r="N211" s="13"/>
      <c r="O211" s="13"/>
      <c r="P211" s="13"/>
      <c r="Q211" s="79"/>
      <c r="R211" s="79"/>
    </row>
    <row r="212" spans="1:16" ht="12.75">
      <c r="A212" s="1" t="s">
        <v>191</v>
      </c>
      <c r="B212" s="95" t="s">
        <v>192</v>
      </c>
      <c r="L212" s="89"/>
      <c r="P212" s="13"/>
    </row>
    <row r="213" spans="1:2" ht="12.75">
      <c r="A213" s="14"/>
      <c r="B213" s="14" t="s">
        <v>357</v>
      </c>
    </row>
    <row r="214" spans="1:13" ht="12.75">
      <c r="A214" s="14"/>
      <c r="B214" s="68"/>
      <c r="M214" s="86" t="s">
        <v>8</v>
      </c>
    </row>
    <row r="215" spans="2:13" ht="12.75">
      <c r="B215" s="54" t="s">
        <v>193</v>
      </c>
      <c r="M215" s="47"/>
    </row>
    <row r="216" spans="2:13" ht="13.5" thickBot="1">
      <c r="B216" s="54" t="s">
        <v>194</v>
      </c>
      <c r="M216" s="135">
        <v>16646</v>
      </c>
    </row>
    <row r="217" spans="10:13" ht="13.5" thickTop="1">
      <c r="J217" s="52"/>
      <c r="M217" s="94"/>
    </row>
    <row r="218" spans="2:13" ht="12.75">
      <c r="B218" s="55" t="s">
        <v>195</v>
      </c>
      <c r="F218" s="97"/>
      <c r="G218" s="97"/>
      <c r="H218" s="97"/>
      <c r="J218" s="52"/>
      <c r="M218" s="98"/>
    </row>
    <row r="219" spans="2:15" ht="13.5" thickBot="1">
      <c r="B219" s="55" t="s">
        <v>194</v>
      </c>
      <c r="F219" s="97"/>
      <c r="G219" s="97"/>
      <c r="H219" s="97"/>
      <c r="J219" s="52"/>
      <c r="M219" s="99">
        <v>298651</v>
      </c>
      <c r="O219" s="43"/>
    </row>
    <row r="220" spans="2:16" ht="13.5" thickTop="1">
      <c r="B220" s="55"/>
      <c r="F220" s="97"/>
      <c r="G220" s="97"/>
      <c r="H220" s="97"/>
      <c r="J220" s="100"/>
      <c r="L220" s="2"/>
      <c r="P220" s="56"/>
    </row>
    <row r="221" spans="2:12" ht="12.75">
      <c r="B221" s="55"/>
      <c r="F221" s="97"/>
      <c r="G221" s="97"/>
      <c r="H221" s="97"/>
      <c r="L221" s="97"/>
    </row>
    <row r="222" spans="2:12" ht="12.75">
      <c r="B222" s="55"/>
      <c r="F222" s="97"/>
      <c r="G222" s="97"/>
      <c r="H222" s="97"/>
      <c r="L222" s="97"/>
    </row>
    <row r="223" spans="1:16" ht="12.75">
      <c r="A223" s="1" t="s">
        <v>196</v>
      </c>
      <c r="B223" s="70" t="s">
        <v>197</v>
      </c>
      <c r="J223" s="100"/>
      <c r="L223" s="56"/>
      <c r="P223" s="56"/>
    </row>
    <row r="224" spans="1:2" ht="12.75">
      <c r="A224" s="14"/>
      <c r="B224" s="14" t="s">
        <v>198</v>
      </c>
    </row>
    <row r="225" spans="1:16" ht="12.75">
      <c r="A225" s="14"/>
      <c r="B225" s="14"/>
      <c r="L225" s="53"/>
      <c r="P225" s="53"/>
    </row>
    <row r="226" spans="1:2" ht="12.75">
      <c r="A226" s="14"/>
      <c r="B226" s="14"/>
    </row>
    <row r="227" spans="1:16" ht="12.75">
      <c r="A227" s="1" t="s">
        <v>199</v>
      </c>
      <c r="B227" s="95" t="s">
        <v>200</v>
      </c>
      <c r="L227" s="84"/>
      <c r="P227" s="84"/>
    </row>
    <row r="228" spans="1:2" ht="12.75">
      <c r="A228" s="14"/>
      <c r="B228" s="14" t="s">
        <v>201</v>
      </c>
    </row>
    <row r="229" spans="1:2" ht="12.75">
      <c r="A229" s="14"/>
      <c r="B229" s="14"/>
    </row>
    <row r="230" ht="12.75">
      <c r="B230" s="55"/>
    </row>
    <row r="231" spans="1:2" ht="12.75">
      <c r="A231" s="50" t="s">
        <v>202</v>
      </c>
      <c r="B231" s="4" t="s">
        <v>203</v>
      </c>
    </row>
    <row r="232" ht="12.75">
      <c r="B232" s="54" t="s">
        <v>358</v>
      </c>
    </row>
    <row r="233" ht="12.75">
      <c r="B233" s="55"/>
    </row>
    <row r="234" ht="12.75">
      <c r="B234" s="55"/>
    </row>
    <row r="235" spans="1:2" ht="12.75">
      <c r="A235" s="50" t="s">
        <v>204</v>
      </c>
      <c r="B235" s="4" t="s">
        <v>205</v>
      </c>
    </row>
    <row r="236" ht="12.75">
      <c r="A236" s="1"/>
    </row>
    <row r="237" spans="1:3" ht="12.75">
      <c r="A237" s="50"/>
      <c r="B237" s="4" t="s">
        <v>16</v>
      </c>
      <c r="C237" s="4" t="s">
        <v>206</v>
      </c>
    </row>
    <row r="238" spans="1:3" ht="12.75">
      <c r="A238" s="50"/>
      <c r="C238" s="5" t="s">
        <v>289</v>
      </c>
    </row>
    <row r="239" spans="1:3" ht="12.75">
      <c r="A239" s="50"/>
      <c r="C239" s="5" t="s">
        <v>290</v>
      </c>
    </row>
    <row r="240" ht="13.5" customHeight="1">
      <c r="A240" s="50"/>
    </row>
    <row r="241" spans="2:14" ht="12.75">
      <c r="B241" s="4"/>
      <c r="J241" s="59" t="s">
        <v>5</v>
      </c>
      <c r="K241" s="59" t="s">
        <v>225</v>
      </c>
      <c r="M241" s="59" t="s">
        <v>136</v>
      </c>
      <c r="N241" s="5" t="s">
        <v>137</v>
      </c>
    </row>
    <row r="242" spans="2:14" ht="15" customHeight="1">
      <c r="B242" s="4"/>
      <c r="J242" s="81" t="s">
        <v>7</v>
      </c>
      <c r="K242" s="81" t="s">
        <v>7</v>
      </c>
      <c r="M242" s="59" t="s">
        <v>253</v>
      </c>
      <c r="N242" s="59" t="s">
        <v>253</v>
      </c>
    </row>
    <row r="243" spans="2:14" ht="15">
      <c r="B243" s="4"/>
      <c r="J243" s="134" t="s">
        <v>330</v>
      </c>
      <c r="K243" s="134" t="s">
        <v>331</v>
      </c>
      <c r="M243" s="83" t="str">
        <f>J243</f>
        <v>31 Dec 2008</v>
      </c>
      <c r="N243" s="83" t="str">
        <f>K243</f>
        <v>31 Dec 2007</v>
      </c>
    </row>
    <row r="244" spans="2:14" ht="12.75">
      <c r="B244" s="4"/>
      <c r="J244" s="102"/>
      <c r="K244" s="106"/>
      <c r="M244" s="102"/>
      <c r="N244" s="106"/>
    </row>
    <row r="245" spans="2:3" ht="12.75">
      <c r="B245" s="4"/>
      <c r="C245" s="5" t="s">
        <v>291</v>
      </c>
    </row>
    <row r="246" spans="2:14" ht="12.75">
      <c r="B246" s="4"/>
      <c r="C246" s="103"/>
      <c r="D246" s="5" t="s">
        <v>292</v>
      </c>
      <c r="J246" s="13">
        <f>PL!F38</f>
        <v>-23870</v>
      </c>
      <c r="K246" s="13">
        <f>PL!H38</f>
        <v>7965</v>
      </c>
      <c r="M246" s="13">
        <f>PL!J38</f>
        <v>-35875</v>
      </c>
      <c r="N246" s="2">
        <f>PL!L38</f>
        <v>22430</v>
      </c>
    </row>
    <row r="247" spans="2:14" ht="12.75">
      <c r="B247" s="55"/>
      <c r="C247" s="5" t="s">
        <v>212</v>
      </c>
      <c r="J247" s="13">
        <v>730364</v>
      </c>
      <c r="K247" s="13">
        <v>730364</v>
      </c>
      <c r="M247" s="13">
        <v>730364</v>
      </c>
      <c r="N247" s="2">
        <v>730364</v>
      </c>
    </row>
    <row r="248" spans="2:4" ht="12.75">
      <c r="B248" s="55"/>
      <c r="D248" s="5" t="s">
        <v>226</v>
      </c>
    </row>
    <row r="249" spans="2:14" ht="13.5" thickBot="1">
      <c r="B249" s="55"/>
      <c r="C249" s="5" t="s">
        <v>365</v>
      </c>
      <c r="J249" s="104">
        <f>+J246/J247*100</f>
        <v>-3.2682333740436276</v>
      </c>
      <c r="K249" s="104">
        <f>+K246/K247*100</f>
        <v>1.0905521082638248</v>
      </c>
      <c r="M249" s="105">
        <f>+M246/M247*100</f>
        <v>-4.911934323159411</v>
      </c>
      <c r="N249" s="105">
        <f>+N246/N247*100</f>
        <v>3.071071410967682</v>
      </c>
    </row>
    <row r="250" spans="2:12" ht="13.5" thickTop="1">
      <c r="B250" s="55"/>
      <c r="L250" s="89"/>
    </row>
    <row r="251" spans="2:3" ht="12.75">
      <c r="B251" s="4" t="s">
        <v>207</v>
      </c>
      <c r="C251" s="4" t="s">
        <v>208</v>
      </c>
    </row>
    <row r="252" spans="2:3" ht="12.75">
      <c r="B252" s="55"/>
      <c r="C252" s="5" t="s">
        <v>293</v>
      </c>
    </row>
    <row r="253" spans="2:3" ht="12.75">
      <c r="B253" s="55"/>
      <c r="C253" s="5" t="s">
        <v>294</v>
      </c>
    </row>
    <row r="254" spans="2:3" ht="12.75">
      <c r="B254" s="55"/>
      <c r="C254" s="5" t="s">
        <v>295</v>
      </c>
    </row>
    <row r="255" ht="12.75">
      <c r="B255" s="55"/>
    </row>
    <row r="256" spans="2:18" ht="12.75">
      <c r="B256" s="55"/>
      <c r="C256" s="103"/>
      <c r="J256" s="59" t="s">
        <v>5</v>
      </c>
      <c r="K256" s="59" t="s">
        <v>225</v>
      </c>
      <c r="M256" s="59" t="s">
        <v>136</v>
      </c>
      <c r="N256" s="5" t="s">
        <v>137</v>
      </c>
      <c r="R256" s="59"/>
    </row>
    <row r="257" spans="2:18" ht="12.75">
      <c r="B257" s="55"/>
      <c r="C257" s="103"/>
      <c r="J257" s="81" t="s">
        <v>7</v>
      </c>
      <c r="K257" s="81" t="s">
        <v>7</v>
      </c>
      <c r="M257" s="59" t="str">
        <f>M242</f>
        <v>period to date</v>
      </c>
      <c r="N257" s="59" t="str">
        <f>N242</f>
        <v>period to date</v>
      </c>
      <c r="R257" s="60"/>
    </row>
    <row r="258" spans="2:18" ht="15">
      <c r="B258" s="55"/>
      <c r="C258" s="103"/>
      <c r="J258" s="134" t="s">
        <v>330</v>
      </c>
      <c r="K258" s="134" t="s">
        <v>331</v>
      </c>
      <c r="M258" s="83" t="str">
        <f>J258</f>
        <v>31 Dec 2008</v>
      </c>
      <c r="N258" s="83" t="str">
        <f>N243</f>
        <v>31 Dec 2007</v>
      </c>
      <c r="R258" s="191"/>
    </row>
    <row r="259" spans="2:14" ht="12.75">
      <c r="B259" s="55"/>
      <c r="C259" s="103"/>
      <c r="J259" s="106" t="s">
        <v>8</v>
      </c>
      <c r="K259" s="106" t="s">
        <v>8</v>
      </c>
      <c r="M259" s="106" t="s">
        <v>8</v>
      </c>
      <c r="N259" s="106" t="s">
        <v>8</v>
      </c>
    </row>
    <row r="260" spans="2:3" ht="12.75">
      <c r="B260" s="55"/>
      <c r="C260" s="103"/>
    </row>
    <row r="261" spans="2:14" ht="12.75">
      <c r="B261" s="55"/>
      <c r="C261" s="5" t="s">
        <v>291</v>
      </c>
      <c r="J261" s="13">
        <f>J246</f>
        <v>-23870</v>
      </c>
      <c r="K261" s="13">
        <f>K246</f>
        <v>7965</v>
      </c>
      <c r="M261" s="13">
        <f>M246</f>
        <v>-35875</v>
      </c>
      <c r="N261" s="13">
        <f>N246</f>
        <v>22430</v>
      </c>
    </row>
    <row r="262" spans="2:13" ht="12.75">
      <c r="B262" s="55"/>
      <c r="D262" s="5" t="s">
        <v>227</v>
      </c>
      <c r="J262" s="13"/>
      <c r="M262" s="13"/>
    </row>
    <row r="263" spans="2:18" ht="12.75">
      <c r="B263" s="55"/>
      <c r="C263" s="13" t="s">
        <v>209</v>
      </c>
      <c r="J263" s="13">
        <v>513</v>
      </c>
      <c r="K263" s="132">
        <v>472</v>
      </c>
      <c r="M263" s="13">
        <v>1025</v>
      </c>
      <c r="N263" s="132">
        <v>945</v>
      </c>
      <c r="P263" s="13"/>
      <c r="R263" s="89"/>
    </row>
    <row r="264" spans="2:18" ht="12.75">
      <c r="B264" s="55"/>
      <c r="C264" s="13" t="s">
        <v>210</v>
      </c>
      <c r="J264" s="44">
        <v>497</v>
      </c>
      <c r="K264" s="96">
        <v>558</v>
      </c>
      <c r="M264" s="44">
        <v>1094</v>
      </c>
      <c r="N264" s="96">
        <v>1116</v>
      </c>
      <c r="P264" s="13"/>
      <c r="R264" s="89"/>
    </row>
    <row r="265" spans="2:13" ht="12.75">
      <c r="B265" s="55"/>
      <c r="C265" s="5" t="s">
        <v>296</v>
      </c>
      <c r="J265" s="43"/>
      <c r="M265" s="43"/>
    </row>
    <row r="266" spans="2:18" ht="12.75">
      <c r="B266" s="55"/>
      <c r="D266" s="5" t="s">
        <v>297</v>
      </c>
      <c r="J266" s="44">
        <f>SUM(J261:J264)</f>
        <v>-22860</v>
      </c>
      <c r="K266" s="44">
        <f>SUM(K261:K264)</f>
        <v>8995</v>
      </c>
      <c r="M266" s="44">
        <f>SUM(M261:M264)</f>
        <v>-33756</v>
      </c>
      <c r="N266" s="44">
        <f>SUM(N261:N264)</f>
        <v>24491</v>
      </c>
      <c r="R266" s="89"/>
    </row>
    <row r="267" spans="2:18" ht="12.75">
      <c r="B267" s="55"/>
      <c r="J267" s="13"/>
      <c r="K267" s="13"/>
      <c r="L267" s="13"/>
      <c r="M267" s="13"/>
      <c r="R267" s="13"/>
    </row>
    <row r="268" spans="2:14" ht="15">
      <c r="B268" s="55"/>
      <c r="J268" s="107" t="s">
        <v>211</v>
      </c>
      <c r="K268" s="107" t="s">
        <v>211</v>
      </c>
      <c r="M268" s="107" t="s">
        <v>211</v>
      </c>
      <c r="N268" s="107" t="s">
        <v>211</v>
      </c>
    </row>
    <row r="269" spans="2:14" ht="12.75">
      <c r="B269" s="55"/>
      <c r="C269" s="5" t="s">
        <v>212</v>
      </c>
      <c r="J269" s="108">
        <f>J247</f>
        <v>730364</v>
      </c>
      <c r="K269" s="108">
        <f>K247</f>
        <v>730364</v>
      </c>
      <c r="M269" s="108">
        <f>M247</f>
        <v>730364</v>
      </c>
      <c r="N269" s="108">
        <f>N247</f>
        <v>730364</v>
      </c>
    </row>
    <row r="270" spans="2:3" ht="12.75">
      <c r="B270" s="55"/>
      <c r="C270" s="5" t="s">
        <v>213</v>
      </c>
    </row>
    <row r="271" spans="2:14" ht="12.75">
      <c r="B271" s="55"/>
      <c r="C271" s="103"/>
      <c r="D271" s="5" t="s">
        <v>214</v>
      </c>
      <c r="J271" s="108">
        <v>373089</v>
      </c>
      <c r="K271" s="66">
        <v>373089</v>
      </c>
      <c r="M271" s="108">
        <f>J271</f>
        <v>373089</v>
      </c>
      <c r="N271" s="66">
        <v>373089</v>
      </c>
    </row>
    <row r="272" spans="2:14" ht="12.75">
      <c r="B272" s="55"/>
      <c r="C272" s="103"/>
      <c r="D272" s="5" t="s">
        <v>215</v>
      </c>
      <c r="J272" s="131">
        <f>202114/1.18</f>
        <v>171283.05084745763</v>
      </c>
      <c r="K272" s="96">
        <v>208605</v>
      </c>
      <c r="M272" s="131">
        <f>J272</f>
        <v>171283.05084745763</v>
      </c>
      <c r="N272" s="96">
        <v>208605</v>
      </c>
    </row>
    <row r="273" spans="2:13" ht="12.75">
      <c r="B273" s="55"/>
      <c r="C273" s="5" t="s">
        <v>228</v>
      </c>
      <c r="J273" s="43"/>
      <c r="M273" s="43"/>
    </row>
    <row r="274" spans="2:14" ht="12.75">
      <c r="B274" s="55"/>
      <c r="D274" s="5" t="s">
        <v>229</v>
      </c>
      <c r="J274" s="131">
        <f>SUM(J269:J272)</f>
        <v>1274736.0508474577</v>
      </c>
      <c r="K274" s="131">
        <f>SUM(K269:K272)</f>
        <v>1312058</v>
      </c>
      <c r="M274" s="131">
        <f>SUM(M269:M272)</f>
        <v>1274736.0508474577</v>
      </c>
      <c r="N274" s="131">
        <f>SUM(N269:N272)</f>
        <v>1312058</v>
      </c>
    </row>
    <row r="275" ht="12.75">
      <c r="B275" s="55"/>
    </row>
    <row r="276" spans="1:14" ht="13.5" thickBot="1">
      <c r="A276" s="5"/>
      <c r="C276" s="5" t="s">
        <v>366</v>
      </c>
      <c r="J276" s="109">
        <f>+J266/J274*100</f>
        <v>-1.793312426113817</v>
      </c>
      <c r="K276" s="109">
        <f>+K266/K274*100</f>
        <v>0.6855642052409269</v>
      </c>
      <c r="M276" s="109">
        <f>+M266/M274*100</f>
        <v>-2.648077613993788</v>
      </c>
      <c r="N276" s="109">
        <f>+N266/N274*100</f>
        <v>1.8666095553702657</v>
      </c>
    </row>
    <row r="277" spans="1:16" ht="13.5" thickTop="1">
      <c r="A277" s="5"/>
      <c r="L277" s="110"/>
      <c r="P277" s="110"/>
    </row>
    <row r="278" spans="1:16" ht="12.75">
      <c r="A278" s="5"/>
      <c r="C278" s="5" t="s">
        <v>298</v>
      </c>
      <c r="L278" s="110"/>
      <c r="P278" s="110"/>
    </row>
    <row r="279" spans="1:16" ht="12.75">
      <c r="A279" s="5"/>
      <c r="L279" s="110"/>
      <c r="P279" s="110"/>
    </row>
    <row r="280" spans="1:11" ht="12.75">
      <c r="A280" s="5"/>
      <c r="J280" s="177"/>
      <c r="K280" s="43"/>
    </row>
    <row r="281" spans="1:11" ht="12.75">
      <c r="A281" s="50" t="s">
        <v>216</v>
      </c>
      <c r="B281" s="4" t="s">
        <v>217</v>
      </c>
      <c r="J281" s="43"/>
      <c r="K281" s="43"/>
    </row>
    <row r="282" ht="12.75">
      <c r="A282" s="5"/>
    </row>
    <row r="283" spans="1:18" ht="12.75">
      <c r="A283" s="91"/>
      <c r="B283" s="75" t="s">
        <v>299</v>
      </c>
      <c r="C283" s="79"/>
      <c r="D283" s="79"/>
      <c r="E283" s="79"/>
      <c r="F283" s="79"/>
      <c r="G283" s="79"/>
      <c r="H283" s="79"/>
      <c r="I283" s="79"/>
      <c r="J283" s="69"/>
      <c r="K283" s="79"/>
      <c r="L283" s="79"/>
      <c r="M283" s="79"/>
      <c r="N283" s="79"/>
      <c r="O283" s="79"/>
      <c r="P283" s="79"/>
      <c r="Q283" s="79"/>
      <c r="R283" s="79"/>
    </row>
    <row r="284" spans="1:18" ht="12.75">
      <c r="A284" s="91"/>
      <c r="B284" s="75" t="s">
        <v>252</v>
      </c>
      <c r="C284" s="79"/>
      <c r="D284" s="69"/>
      <c r="E284" s="79"/>
      <c r="F284" s="79"/>
      <c r="G284" s="79"/>
      <c r="H284" s="79"/>
      <c r="I284" s="79"/>
      <c r="J284" s="111"/>
      <c r="K284" s="79"/>
      <c r="L284" s="111"/>
      <c r="M284" s="79"/>
      <c r="N284" s="79"/>
      <c r="O284" s="79"/>
      <c r="P284" s="192"/>
      <c r="Q284" s="79"/>
      <c r="R284" s="79"/>
    </row>
    <row r="285" ht="12.75">
      <c r="A285" s="5"/>
    </row>
    <row r="286" ht="12.75">
      <c r="A286" s="5"/>
    </row>
    <row r="287" ht="12.75">
      <c r="A287" s="5"/>
    </row>
    <row r="288" ht="12.75">
      <c r="A288" s="112" t="s">
        <v>218</v>
      </c>
    </row>
    <row r="289" ht="12.75">
      <c r="A289" s="113" t="s">
        <v>64</v>
      </c>
    </row>
    <row r="290" ht="12.75">
      <c r="A290" s="112"/>
    </row>
    <row r="291" ht="12.75">
      <c r="A291" s="112"/>
    </row>
    <row r="292" ht="12.75">
      <c r="A292" s="112"/>
    </row>
    <row r="293" ht="12.75">
      <c r="A293" s="112" t="s">
        <v>219</v>
      </c>
    </row>
    <row r="294" ht="12.75">
      <c r="A294" s="114" t="s">
        <v>220</v>
      </c>
    </row>
    <row r="295" ht="12.75">
      <c r="A295" s="112"/>
    </row>
    <row r="296" ht="12.75">
      <c r="A296" s="112" t="s">
        <v>221</v>
      </c>
    </row>
    <row r="297" ht="12.75">
      <c r="A297" s="115" t="s">
        <v>369</v>
      </c>
    </row>
    <row r="298" ht="12.75">
      <c r="A298" s="5"/>
    </row>
    <row r="299" ht="12.75">
      <c r="A299" s="5"/>
    </row>
    <row r="300" ht="12.75">
      <c r="A300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90" r:id="rId1"/>
  <rowBreaks count="5" manualBreakCount="5">
    <brk id="60" max="14" man="1"/>
    <brk id="121" max="14" man="1"/>
    <brk id="180" max="14" man="1"/>
    <brk id="234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MYC-SEC-PC219</cp:lastModifiedBy>
  <cp:lastPrinted>2009-02-25T08:50:46Z</cp:lastPrinted>
  <dcterms:created xsi:type="dcterms:W3CDTF">1996-10-14T23:33:28Z</dcterms:created>
  <dcterms:modified xsi:type="dcterms:W3CDTF">2009-02-25T09:27:04Z</dcterms:modified>
  <cp:category/>
  <cp:version/>
  <cp:contentType/>
  <cp:contentStatus/>
</cp:coreProperties>
</file>